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84DD3C2-D438-472D-92DC-177E1B04C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удебно-претензионная работа" sheetId="3" r:id="rId1"/>
    <sheet name="Гонорар успеха" sheetId="7" r:id="rId2"/>
    <sheet name="Регистрационные действия" sheetId="5" r:id="rId3"/>
    <sheet name="Почасовое и абонентское сопр." sheetId="6" r:id="rId4"/>
    <sheet name="Инфо - юрлица" sheetId="1" r:id="rId5"/>
    <sheet name="Инфо - физлица" sheetId="2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0" i="7"/>
  <c r="H11" i="7"/>
  <c r="E5" i="7"/>
  <c r="E6" i="7"/>
  <c r="E7" i="7"/>
  <c r="E8" i="7"/>
  <c r="E9" i="7"/>
  <c r="E10" i="7"/>
  <c r="E11" i="7"/>
  <c r="G5" i="7"/>
  <c r="G6" i="7"/>
  <c r="G7" i="7"/>
  <c r="G8" i="7"/>
  <c r="G9" i="7"/>
  <c r="G10" i="7"/>
  <c r="G11" i="7"/>
  <c r="D5" i="7"/>
  <c r="D6" i="7"/>
  <c r="D7" i="7"/>
  <c r="D8" i="7"/>
  <c r="D9" i="7"/>
  <c r="D10" i="7"/>
  <c r="D11" i="7"/>
  <c r="H13" i="7"/>
  <c r="H14" i="7"/>
  <c r="H15" i="7"/>
  <c r="H16" i="7"/>
  <c r="H17" i="7"/>
  <c r="H18" i="7"/>
  <c r="H19" i="7"/>
  <c r="H20" i="7"/>
  <c r="H21" i="7"/>
  <c r="G18" i="7"/>
  <c r="G21" i="7"/>
  <c r="G17" i="7"/>
  <c r="G19" i="7"/>
  <c r="G20" i="7"/>
  <c r="G16" i="7"/>
  <c r="G15" i="7"/>
  <c r="G14" i="7"/>
  <c r="G13" i="7"/>
  <c r="D13" i="7"/>
  <c r="D18" i="7"/>
  <c r="D17" i="7"/>
  <c r="D19" i="7"/>
  <c r="D20" i="7"/>
  <c r="D15" i="7"/>
  <c r="D14" i="7"/>
  <c r="E13" i="7"/>
  <c r="E14" i="7"/>
  <c r="E15" i="7"/>
  <c r="E16" i="7"/>
  <c r="E17" i="7"/>
  <c r="E18" i="7"/>
  <c r="E19" i="7"/>
  <c r="E20" i="7"/>
  <c r="D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6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Вы указываете что вас интересует и в какой период времени, мы вам предоставляем фото человека, которого ищете. С вас только адрес и подъезд, либо местоположение камеры. Фото с камеры с указанием времени 4000 р.
Каждая ситуация обсуждается индивидуально. Ещё есть видео, стоимость, обсуждаем индивидуально.
</t>
        </r>
      </text>
    </comment>
  </commentList>
</comments>
</file>

<file path=xl/sharedStrings.xml><?xml version="1.0" encoding="utf-8"?>
<sst xmlns="http://schemas.openxmlformats.org/spreadsheetml/2006/main" count="628" uniqueCount="471">
  <si>
    <t>Юридические лица</t>
  </si>
  <si>
    <t>Источник информации</t>
  </si>
  <si>
    <t>Вид информации</t>
  </si>
  <si>
    <t>Примечание</t>
  </si>
  <si>
    <t>Стоимость</t>
  </si>
  <si>
    <t>Время исполнения</t>
  </si>
  <si>
    <t>Актуальность</t>
  </si>
  <si>
    <t>ФНС России</t>
  </si>
  <si>
    <t>Расширенная выписка ЕГРЮЛ, любой регион РФ, включает паспортные данные</t>
  </si>
  <si>
    <t>формат word, без даты и места рождения участников, заявителей и перечсня документов при регистрации</t>
  </si>
  <si>
    <t>20 минут</t>
  </si>
  <si>
    <t>на день запроса</t>
  </si>
  <si>
    <t>формат word включает историю ЕГРЮЛ - изменения
учредителей/руководителей (ФИО, дата входа/выхода), учредителей
ЮЛ/иностранных ЮЛ, адреса, наименования</t>
  </si>
  <si>
    <t>формат excel - в том
виде, в котором их выдают регистрирующие органы - включают данные о
заявителях, перечень документов при регистрации и изменениях, дату и
место рождения учредителей и руководителей (в случае наличия в ЕГРЮЛ)</t>
  </si>
  <si>
    <t>Выписка на определенную дату, с составом учредителей и руководителей и прочим, что было в конторе на нужную дату, формат excel - в том виде, в котором их выдают регистрирующие органы</t>
  </si>
  <si>
    <t>Информация по имуществу и транспорту юридического лица - все регионы РФ</t>
  </si>
  <si>
    <t>две недели</t>
  </si>
  <si>
    <t>Информация по имуществу ЮЛ (критерий поиска - адрес) по всей России</t>
  </si>
  <si>
    <t>поиск осуществляется по адресу объекта</t>
  </si>
  <si>
    <t>Информация о владельце автомобиля юридическом
лице по гос. номеру</t>
  </si>
  <si>
    <t>поиск осуществляется по гос. номеру автомобиля</t>
  </si>
  <si>
    <t>Информация по счетам организации (по централизованной базе по всей
России)</t>
  </si>
  <si>
    <t>Информация по счетам организации, открытых за пределами РФ (по централизованной базе по всей
России)</t>
  </si>
  <si>
    <t>Информация о юридическом лице, владельце банковского счета по
номеру счета</t>
  </si>
  <si>
    <t>поиск осуществляется по номеру счета, в ответе будет указан ИНН, КПП, наименование, адрес, уставный капитал ЮЛ</t>
  </si>
  <si>
    <t>Информация, в каких организациях юридическое лицо учредитель по
всей России</t>
  </si>
  <si>
    <t>Информацию в формате excel - название, ИНН, ОГРН ЮЛ</t>
  </si>
  <si>
    <t>Дата сдачи и название последней отчетности, поступившей в налоговый орган</t>
  </si>
  <si>
    <t>юридическое лицо или ИП, оплата только в случае наличия даты и вида отчетности (при отсутсвии - оплата не берется)</t>
  </si>
  <si>
    <t>на неделю запроса</t>
  </si>
  <si>
    <t>Информация о количестве юридических лиц на одном юридическом
адресе</t>
  </si>
  <si>
    <t>Список включает ИНН, КПП, ОГРН, название, дата постановки, дата снятия (наиболее полный список всех юл)</t>
  </si>
  <si>
    <t>Список всех сотрудников организации с п/д, а также их заработок за
год</t>
  </si>
  <si>
    <t>цена включает только один год (2008 - 2014), максимальная выгрузка не более 2500 чел.</t>
  </si>
  <si>
    <t>в день запроса</t>
  </si>
  <si>
    <t>цена включает информацию за один счет организации, при объемах возможны скидки</t>
  </si>
  <si>
    <t>1-3 дня</t>
  </si>
  <si>
    <t>Установить денежный остаток в банке по имеющемуся расчетному
счету и общую сумму оборота за последний квартал</t>
  </si>
  <si>
    <t>Цена за одну форму, годовой баланс форма 1 и 2 оплачивается как одна форма, остальные например НДС, имущество - оплачивается отдельно</t>
  </si>
  <si>
    <t>1-2 дня</t>
  </si>
  <si>
    <t>Отчетность ЮЛ годовая, либо квартальная (все регионы РФ)</t>
  </si>
  <si>
    <t>Форма 1 и 2 годовая, либо прибыль квартальная</t>
  </si>
  <si>
    <t>2-3 дня</t>
  </si>
  <si>
    <t>Расчеты с бюджетом в эксель сплошным списком</t>
  </si>
  <si>
    <t>Все платежи юридического лица в бюджет РФ за все время существования</t>
  </si>
  <si>
    <t>в день запроса, либо на следующий</t>
  </si>
  <si>
    <t>Справка о состоянии расчетов с бюджетом</t>
  </si>
  <si>
    <t>Электронная справка о состоянии расчетов с бюджетами, форма 39-1, только Москва</t>
  </si>
  <si>
    <t>Оплачивается в любом случае</t>
  </si>
  <si>
    <t>Росреестр</t>
  </si>
  <si>
    <t>Поиск осуществляется по адресу - Москва</t>
  </si>
  <si>
    <t>Поиск осуществляется по адресу - Московская область</t>
  </si>
  <si>
    <t>1-5 дней</t>
  </si>
  <si>
    <t>Поиск осуществляется по адресу - вся РФ</t>
  </si>
  <si>
    <t>Кадастровый паспорт на объект в электронном виде, поиск осуществляется по адресу или кадастровому номеру, в случае отсутствия не оплачивается</t>
  </si>
  <si>
    <t>3-5 дней</t>
  </si>
  <si>
    <t>Информация по имуществу юридического лица из базы данных ЕГРП Росреестра РФ</t>
  </si>
  <si>
    <t>Москва, включает архив что было в собственности, без ограничения количества объектов</t>
  </si>
  <si>
    <t>Московская область, включает архив что было в собственности, без ограничения количества объектов</t>
  </si>
  <si>
    <t>Все регионы РФ, включает архив что было в собственности, без ограничения количества объектов</t>
  </si>
  <si>
    <t>МИ ФНС России № 46 по г. Москве</t>
  </si>
  <si>
    <t>Причина отказа при внесении изменений или регистрации юридического лица в МИ ФНС России № 46 по г. Москве</t>
  </si>
  <si>
    <t>1 день</t>
  </si>
  <si>
    <t>Физические лица</t>
  </si>
  <si>
    <t>Информация по физическому лицу по
всей России</t>
  </si>
  <si>
    <t>Информация по одному - двум реквизитам</t>
  </si>
  <si>
    <t>например ИНН и прописка
или дата рождения и место рождения и т.д.</t>
  </si>
  <si>
    <t>Информация о прописанных физических лицах по определенному адресу</t>
  </si>
  <si>
    <t>Информация включает ФИО, ИНН, паспортные данные, дату и место рождения</t>
  </si>
  <si>
    <t>Расширенная выписка из базы данных ЕГРИП (индивидуальных
предпринимателей) по всей России</t>
  </si>
  <si>
    <t>включает паспортные данные/место проживания/дату рождения</t>
  </si>
  <si>
    <t>Информация по счетам индивидуального предпринимателя (по
централизованной базе по всей России)</t>
  </si>
  <si>
    <t>самая полная база
данных, включает все счета, открытые банками на отчетную дату</t>
  </si>
  <si>
    <t>Информация по счетам физического лица (по
централизованной базе по всей России)</t>
  </si>
  <si>
    <t>Информация по счетам физического лица открытых за пределами территории РФ</t>
  </si>
  <si>
    <t>Данные об имуществе и транспорте физического лица по всей России</t>
  </si>
  <si>
    <t>поиск осуществляется по имеющмся реквизитам ФЛ, можно по ИНН, в идеале ФИО и дата рождения, оплата в любом случае (при отсутсвии имущества и транспорта также оплачивается)</t>
  </si>
  <si>
    <t>Информация по имуществу физического лица (критерий поиска - адрес)</t>
  </si>
  <si>
    <t>поиск осуществляется по адресу объекта, часто присутствует информация о бывших собственниках</t>
  </si>
  <si>
    <t>Информация о владельце автомобиля физическом
лице по гос. номеру</t>
  </si>
  <si>
    <t>Номер свидетельства ПФР</t>
  </si>
  <si>
    <t>Сведения о СНИЛС</t>
  </si>
  <si>
    <t>Сумма доходов физического лица за год и место работы по всей России
(2НДФЛ)</t>
  </si>
  <si>
    <t>цена включает только один год (2009 - 2014), возможны и предыдущие года, в случае отсутствия данных - не оплачивается.</t>
  </si>
  <si>
    <t>Декларация о доходах физического лица, форма 3-НФДЛ</t>
  </si>
  <si>
    <t>Информация по имуществу физического лица из базы данных ЕГРП Росреестра РФ</t>
  </si>
  <si>
    <t>ПФР РФ</t>
  </si>
  <si>
    <t>Выписка с лицевого счета физического лица в Пенсионном Фонде РФ</t>
  </si>
  <si>
    <t>Указывается информация за последние 10-12 лет - места работы и суммы отчислений</t>
  </si>
  <si>
    <t>1 - 3 дня</t>
  </si>
  <si>
    <t>ФМС РФ</t>
  </si>
  <si>
    <t>Ифнормация по данным УФМС на предмет регистрации и паспортных данных</t>
  </si>
  <si>
    <t>Актуальность на день запроса, все регионы РФ</t>
  </si>
  <si>
    <t>ГИБДД</t>
  </si>
  <si>
    <t>2-5 дней</t>
  </si>
  <si>
    <t>Сотовые операторы</t>
  </si>
  <si>
    <t>Информация о владельце сотового или городского телефона по номеру
телефона</t>
  </si>
  <si>
    <t>поиск осуществляется по номеру телефона - Москва и Московская область / регионы</t>
  </si>
  <si>
    <t xml:space="preserve">Детализация операторская </t>
  </si>
  <si>
    <t>Детализация операторская вся РФ. Если нужно более 1 мес. - необходимо согласовывать цену</t>
  </si>
  <si>
    <t>Детализация техническая с привязкой к адресу станции по любому
оператору московского региона.</t>
  </si>
  <si>
    <t>БКИ</t>
  </si>
  <si>
    <t>Информация по наименования банка где выдан кредит отсутсвует.</t>
  </si>
  <si>
    <t>Бюро Русский Стандрат информация по выполнению обязательств и выдачи кредитов
физическому или юридическому лицу</t>
  </si>
  <si>
    <t>БКИ банка Русский Стандарт</t>
  </si>
  <si>
    <t>Комплексная проверка, информация по наименования банка где выдан кредит отсутсвует, для запроса необходим скан паспорта запрашиваемого лица. НБКИ, Эквифакс, ОКБ, Бюро Русский стандарт</t>
  </si>
  <si>
    <t>Информация по семейным связям и родственникам</t>
  </si>
  <si>
    <t>Возможно смотреть на браки, разводы, детей и т.д. Только Москва. Цена включает один вопрос - например дети и муж/жена оплачивается отдельно</t>
  </si>
  <si>
    <t xml:space="preserve">Проверка на предмет беспрепятственного выезда физ лица </t>
  </si>
  <si>
    <t>Актуальность - день запроса</t>
  </si>
  <si>
    <t>Отчетность ЮЛ годовая, либо квартальная (регион Москва)</t>
  </si>
  <si>
    <t>Электронная выписка ЕГРП (переход прав) включая предыдущих владельцев и паспортные данные</t>
  </si>
  <si>
    <t>Электронная выписка ЕГРП  (переход прав) включая предыдущих владельцев и паспортные данные</t>
  </si>
  <si>
    <t>Электронная выписка ЕГРП 
по всей России</t>
  </si>
  <si>
    <t>Включает кадастровый номер, наименование ЮЛ владельца объекта, обремененния, поиск осуществляется по адресу или кадастровому номеру,  в случае отсутствия не оплачивается</t>
  </si>
  <si>
    <t>Кадастровый паспорт / Кадастровая выписка на объект
по всей России</t>
  </si>
  <si>
    <t>Справка о кадастровой стоимости на объект недвижимости по всей России</t>
  </si>
  <si>
    <t xml:space="preserve"> Кадастровая справка о кадастровой стоимости на объект недвижимости по всей России в электронном виде, поиск осуществляется по адресу или кадастровому номеру, в случае отсутствия не оплачивается</t>
  </si>
  <si>
    <t>Кадастровый план территории по всей России</t>
  </si>
  <si>
    <t>Кадастровый план территории по всей России в электронном виде, поиск осуществляется по кадастровому номеру, в случае отсутствия не оплачивается</t>
  </si>
  <si>
    <t>1-2 дней</t>
  </si>
  <si>
    <t>Информация о транспорте в собственности по ФИО и ДР, вся Россия</t>
  </si>
  <si>
    <t>Информация об автомобиле  вся Россия</t>
  </si>
  <si>
    <t>Информацию по гос. номеру автомобиля,  вся Россия</t>
  </si>
  <si>
    <t>Информация о транспорте в собственности  вся Россия</t>
  </si>
  <si>
    <t>по гос. номеру автомобиля или VIN (предыущие собственники, информация о смене цевта, розыске/угоне и т.п.)</t>
  </si>
  <si>
    <t>Информацию о собственнике ТС по полному госномеру авто, вся РФ</t>
  </si>
  <si>
    <t>Все счета физического лица открытые или закрытые в иностранных банках за пределами территории РФ. В случае отсутствия оплачивается 1000</t>
  </si>
  <si>
    <t>включает все счета (вклады, зп и т.д.) открытые или закрытые физическими лицами с 01.07.2014. В случае отсутствия оплачивается 1000</t>
  </si>
  <si>
    <t>Кадастровый план территории по всей России в электронном виде, поиск осуществляется по кадастровому номеру,</t>
  </si>
  <si>
    <t>Роспаспорт</t>
  </si>
  <si>
    <t>Любые операторы</t>
  </si>
  <si>
    <t>по запросу</t>
  </si>
  <si>
    <t>СПАРК</t>
  </si>
  <si>
    <t>Интегрум</t>
  </si>
  <si>
    <t>информация по компании из агрегаторов</t>
  </si>
  <si>
    <t>Запрос по инн</t>
  </si>
  <si>
    <t>в течение дня</t>
  </si>
  <si>
    <t xml:space="preserve">Информация с закрытой частью, присутствует наименование банка где выдан кредит. </t>
  </si>
  <si>
    <t>Сбербанк, ВТБ, ВТБ24, Альфа</t>
  </si>
  <si>
    <t>7-10 дней</t>
  </si>
  <si>
    <t xml:space="preserve">Детализация по счетам юр лица </t>
  </si>
  <si>
    <t>7-15 дней</t>
  </si>
  <si>
    <t xml:space="preserve">НБКИ информация по выполнению обязательств и выдачи кредитов
</t>
  </si>
  <si>
    <t xml:space="preserve">Эквифакс информация по выполнению обязательств и выдачи кредитов
</t>
  </si>
  <si>
    <t xml:space="preserve">ОКБ информация по выполнению обязательств и выдачи кредитов
</t>
  </si>
  <si>
    <t>Информация по выполнению обязательств и выдачи кредитов
по сведениям из четырех баз</t>
  </si>
  <si>
    <t>НБКИ информация по выполнению обязательств и выдачи кредитов</t>
  </si>
  <si>
    <t>По запросу</t>
  </si>
  <si>
    <t xml:space="preserve">поиск осущесвляется по ИНН или ОГРН или названию и адресу ЮЛ </t>
  </si>
  <si>
    <t xml:space="preserve">самая полная база данных, включает все счета, открытые банками на отчетную дату, оплата только в случае наличия счетов </t>
  </si>
  <si>
    <t>самая полная база данных, включает все счета, открытые банками на отчетную дату, оплата только в случае наличия счетов (при отсутсвии оплачивается - 1000р.)</t>
  </si>
  <si>
    <t xml:space="preserve">По паспортным данным. Информация по 1 выбранному банку. Все реквизиты счетов и статус. Остаток на счете на день запроса. 
</t>
  </si>
  <si>
    <t>Расчет с бюджетом</t>
  </si>
  <si>
    <t>Все уплаченные налоги</t>
  </si>
  <si>
    <t>МВД</t>
  </si>
  <si>
    <t>ИБД-Р (Региональный показатель)</t>
  </si>
  <si>
    <t>1</t>
  </si>
  <si>
    <t>ИБД-Ф (Федеральный показатель + Система Следопыт)</t>
  </si>
  <si>
    <t>Система Поток (дорожные камеры по г. Москве) 1 фото+ передвижения за месяц</t>
  </si>
  <si>
    <t>Роспаспорт + 1П*+фото</t>
  </si>
  <si>
    <t>Штрафы ГИБДД на физ.лицо</t>
  </si>
  <si>
    <t>Водительское удостоверение на физ. лицо</t>
  </si>
  <si>
    <t>Патент (действующий или нет) на физ. лицо (нерезиденты РФ, система "Мигрант")</t>
  </si>
  <si>
    <t>Система Магистраль+СИРЕНА (Все официально купленные билеты по паспорту Авиа, ж.д., автобусы, кроме чартеров и частных самолетов) период 2 года</t>
  </si>
  <si>
    <t>Камеры подъездов по г. Москве (фото человека и время) (Система Безопасный Город), камеры подъездов и улиц.</t>
  </si>
  <si>
    <t>Индивидуальная</t>
  </si>
  <si>
    <t>1-2</t>
  </si>
  <si>
    <t xml:space="preserve">Запрос по ФИО и паспорту на наличие сотовых номеров </t>
  </si>
  <si>
    <t>6 мес 30 т.р.
1год 40 т.р.
2 года 50 т.р.
Более 2х -70 т.р.
Пустой 26 т.р.</t>
  </si>
  <si>
    <t>от 4000 руб. до 18000 в зависимости от  оператора</t>
  </si>
  <si>
    <t>от 18000</t>
  </si>
  <si>
    <t>от 8000р</t>
  </si>
  <si>
    <t>100000
По ВТБ24 цена 50000</t>
  </si>
  <si>
    <t>НБКИ</t>
  </si>
  <si>
    <t>МФЦ</t>
  </si>
  <si>
    <t>Регистрация на 12 месяцев по месту жительства</t>
  </si>
  <si>
    <t>4.1.1.</t>
  </si>
  <si>
    <t>4.1.2.</t>
  </si>
  <si>
    <t>4.1.3.</t>
  </si>
  <si>
    <t>№ услуги</t>
  </si>
  <si>
    <t>4.1.4.</t>
  </si>
  <si>
    <t>4.2.1.</t>
  </si>
  <si>
    <t>4.2.2.</t>
  </si>
  <si>
    <t>4.2.3.</t>
  </si>
  <si>
    <t>4.3.</t>
  </si>
  <si>
    <t>4.3.1.</t>
  </si>
  <si>
    <t>4.3.2.</t>
  </si>
  <si>
    <t>4.4.</t>
  </si>
  <si>
    <t>4.5.</t>
  </si>
  <si>
    <t>4.6.</t>
  </si>
  <si>
    <t>4.7.</t>
  </si>
  <si>
    <t>4.8.1.</t>
  </si>
  <si>
    <t>4.9.</t>
  </si>
  <si>
    <t>4.9.1.</t>
  </si>
  <si>
    <t>4.10.</t>
  </si>
  <si>
    <t>4.10.1</t>
  </si>
  <si>
    <t>4.11</t>
  </si>
  <si>
    <t>Справка о наличии ограничений на регистрационные действия физ лиц и юр лиц</t>
  </si>
  <si>
    <t>4.12.1</t>
  </si>
  <si>
    <t>4.12.2</t>
  </si>
  <si>
    <t>4.12.3</t>
  </si>
  <si>
    <t>4.12.4.</t>
  </si>
  <si>
    <t>4.13.2.</t>
  </si>
  <si>
    <t>4.13.1.</t>
  </si>
  <si>
    <t>4.13.3.</t>
  </si>
  <si>
    <t>4.14.1</t>
  </si>
  <si>
    <t>4.14.2.</t>
  </si>
  <si>
    <t>4.14.3.</t>
  </si>
  <si>
    <t>4.15.1</t>
  </si>
  <si>
    <t>4.15.2</t>
  </si>
  <si>
    <t>4.16.</t>
  </si>
  <si>
    <t>4.17.</t>
  </si>
  <si>
    <t>4.18.</t>
  </si>
  <si>
    <t>4.19.</t>
  </si>
  <si>
    <t>В случае спорных ситуаций выдается реальная причина отказа</t>
  </si>
  <si>
    <t>Делается фотография высланного отказа</t>
  </si>
  <si>
    <t>Выдается вся исходная информация, в т.ч. № счетов,  БИК, ИНН контрагентов</t>
  </si>
  <si>
    <t xml:space="preserve">Все компании по всей РФ. </t>
  </si>
  <si>
    <r>
      <t>Информационные услуги*</t>
    </r>
    <r>
      <rPr>
        <b/>
        <sz val="8"/>
        <rFont val="Arial"/>
        <family val="2"/>
        <charset val="204"/>
      </rPr>
      <t xml:space="preserve">
ГАРАНТИЯ исполнения! В случае отказа оплата возвращается клиенту.</t>
    </r>
  </si>
  <si>
    <t>*под услугой подразумевается запрос на выдачу интересующих клиента сведений.</t>
  </si>
  <si>
    <t>Полная информация из Национального бюро кредитных историй</t>
  </si>
  <si>
    <t>Стоимость, р.</t>
  </si>
  <si>
    <t>5.1.1.</t>
  </si>
  <si>
    <t>5.1.2.</t>
  </si>
  <si>
    <t>5.1.3.</t>
  </si>
  <si>
    <t>5.2.</t>
  </si>
  <si>
    <t>ИНН, ОГРНИП, адрес, паспорт, прописка, место/дата рождения и т.д., поиск осуществояется по имеющимся реквизитам ФЛ</t>
  </si>
  <si>
    <t>5.3.1.</t>
  </si>
  <si>
    <t>5.3.2.</t>
  </si>
  <si>
    <t>5.3.3.</t>
  </si>
  <si>
    <t>5.4.</t>
  </si>
  <si>
    <t>Информация где физическое лицо - учредитель, руководитель по всей России</t>
  </si>
  <si>
    <t>информация в формате excel - название, ИНН, ОГРН ЮЛ</t>
  </si>
  <si>
    <t>5.5.1.</t>
  </si>
  <si>
    <t>5.5.2.</t>
  </si>
  <si>
    <t>5.5.3.</t>
  </si>
  <si>
    <t>5.6.</t>
  </si>
  <si>
    <t>5.7.1.</t>
  </si>
  <si>
    <t>5.7.2.</t>
  </si>
  <si>
    <t>5.7.3.</t>
  </si>
  <si>
    <t>Выписка из национального бюро кредитных историй</t>
  </si>
  <si>
    <t>5.13.2.</t>
  </si>
  <si>
    <t>5.13.3.</t>
  </si>
  <si>
    <t>5.12.</t>
  </si>
  <si>
    <t>5.15.</t>
  </si>
  <si>
    <t>5.8.</t>
  </si>
  <si>
    <t>5.9.</t>
  </si>
  <si>
    <t>5.10.2.</t>
  </si>
  <si>
    <t>5.10.3.</t>
  </si>
  <si>
    <t>5.10.4.</t>
  </si>
  <si>
    <t>5.11</t>
  </si>
  <si>
    <t>5.13.1.</t>
  </si>
  <si>
    <t>5.14.</t>
  </si>
  <si>
    <t>5.10.1</t>
  </si>
  <si>
    <t>5.16.1.</t>
  </si>
  <si>
    <t>5.16.2.</t>
  </si>
  <si>
    <t>5.16.3.</t>
  </si>
  <si>
    <t>5.17.1.</t>
  </si>
  <si>
    <t>5.17.2.</t>
  </si>
  <si>
    <t>5.17.3.</t>
  </si>
  <si>
    <t>5.17.4.</t>
  </si>
  <si>
    <t>5.18.2.</t>
  </si>
  <si>
    <t>5.18.1.</t>
  </si>
  <si>
    <t>5.18.3.1</t>
  </si>
  <si>
    <t>5.18.3.2.</t>
  </si>
  <si>
    <t>15.18.4.</t>
  </si>
  <si>
    <t>5.18.5.</t>
  </si>
  <si>
    <t>5.18.7.</t>
  </si>
  <si>
    <t>5.20.</t>
  </si>
  <si>
    <t>5.19.</t>
  </si>
  <si>
    <t>5.21.</t>
  </si>
  <si>
    <t>5.22.</t>
  </si>
  <si>
    <t>5.23.</t>
  </si>
  <si>
    <t>5.24.</t>
  </si>
  <si>
    <t>5.25.</t>
  </si>
  <si>
    <t>5.26.</t>
  </si>
  <si>
    <t>5.27.</t>
  </si>
  <si>
    <t>5.28</t>
  </si>
  <si>
    <t>5.29</t>
  </si>
  <si>
    <t>5.30</t>
  </si>
  <si>
    <t>Действие</t>
  </si>
  <si>
    <t>Смена директора</t>
  </si>
  <si>
    <t>Ввод участника</t>
  </si>
  <si>
    <t>Вывод участника</t>
  </si>
  <si>
    <t>Регистрация ООО</t>
  </si>
  <si>
    <t>Госпошлина, р.</t>
  </si>
  <si>
    <t>Ликвидация компании путем продажи иностранцу</t>
  </si>
  <si>
    <t>2.1.</t>
  </si>
  <si>
    <t>2.2.</t>
  </si>
  <si>
    <t>2.3.</t>
  </si>
  <si>
    <t>2.4.</t>
  </si>
  <si>
    <t>2.5.</t>
  </si>
  <si>
    <t>2.6.</t>
  </si>
  <si>
    <t>2.7.</t>
  </si>
  <si>
    <t>Устав</t>
  </si>
  <si>
    <t>2.8.</t>
  </si>
  <si>
    <t>Внесение изменений в ЕГРЮЛ</t>
  </si>
  <si>
    <t>Наименование услуги</t>
  </si>
  <si>
    <t>Стоимость, р</t>
  </si>
  <si>
    <t>Примечания</t>
  </si>
  <si>
    <t>Банкротство юридического лица</t>
  </si>
  <si>
    <t>услуги временного управляющего</t>
  </si>
  <si>
    <t>услуги конкурсного управляющего</t>
  </si>
  <si>
    <t>Суды общей юрисдикции</t>
  </si>
  <si>
    <t>Взыскание по расписке</t>
  </si>
  <si>
    <t>Апелляция, кассация, надзор</t>
  </si>
  <si>
    <t>50% от стоимости суда первой инстанции</t>
  </si>
  <si>
    <t>Иное</t>
  </si>
  <si>
    <t>День командировки юриста</t>
  </si>
  <si>
    <t>Выезд юриста</t>
  </si>
  <si>
    <t>Выезд юриста за МКАД</t>
  </si>
  <si>
    <t>Курьер по Москве</t>
  </si>
  <si>
    <t xml:space="preserve">Поездка курьера за МКАД </t>
  </si>
  <si>
    <t xml:space="preserve">Абонентское сопровождение жалобы, заявления в полицию и иных документов, по которым требуется вести переписку с компетентными органами </t>
  </si>
  <si>
    <t>Жалобы, заявления, справки, договоры</t>
  </si>
  <si>
    <t>Страница – 12 кеглем, шрифт Times New Roman, одинарный интервал между абзацами, отступы 3см слева, 1 см справа, 2 см сверху, 2 см снизу, отступ красной строки – 1,25 см.</t>
  </si>
  <si>
    <t xml:space="preserve">Составление документа на иностранном языке </t>
  </si>
  <si>
    <t>Вычитка документа</t>
  </si>
  <si>
    <t>1.1.</t>
  </si>
  <si>
    <t>ЗАГС</t>
  </si>
  <si>
    <t>Информация о родстве между двумя лицами</t>
  </si>
  <si>
    <t>5.31</t>
  </si>
  <si>
    <t>Ознакомление с делом</t>
  </si>
  <si>
    <t>1.1.1.</t>
  </si>
  <si>
    <t>1.2.1.</t>
  </si>
  <si>
    <t>1.2.2.</t>
  </si>
  <si>
    <t>1.3.</t>
  </si>
  <si>
    <t>1.3.1.</t>
  </si>
  <si>
    <t>1.3.2.</t>
  </si>
  <si>
    <t>1.3.3.</t>
  </si>
  <si>
    <t>1.3.4.</t>
  </si>
  <si>
    <t>1.3.5.</t>
  </si>
  <si>
    <t>1.4.</t>
  </si>
  <si>
    <t>1.5.</t>
  </si>
  <si>
    <t>1.5.1.</t>
  </si>
  <si>
    <t>1.6.</t>
  </si>
  <si>
    <t>1.6.1.</t>
  </si>
  <si>
    <t>1.6.2.</t>
  </si>
  <si>
    <t>1.6.3.</t>
  </si>
  <si>
    <t>1.6.4.</t>
  </si>
  <si>
    <t>1.6.5.</t>
  </si>
  <si>
    <t>1.7.</t>
  </si>
  <si>
    <t>1.7.1.</t>
  </si>
  <si>
    <t>1.7.2.</t>
  </si>
  <si>
    <t>1.7.3.</t>
  </si>
  <si>
    <t>1.7.4.</t>
  </si>
  <si>
    <t>1.7.5.</t>
  </si>
  <si>
    <t>1.7.6.</t>
  </si>
  <si>
    <t>1.7.7.</t>
  </si>
  <si>
    <t>1.7.8.</t>
  </si>
  <si>
    <t>1.2.</t>
  </si>
  <si>
    <t>1.1.2.</t>
  </si>
  <si>
    <r>
      <t xml:space="preserve">Подача исков, жалоб, заявлений, составление договоров*
</t>
    </r>
    <r>
      <rPr>
        <b/>
        <sz val="8"/>
        <rFont val="Arial"/>
        <family val="2"/>
        <charset val="204"/>
      </rPr>
      <t>Взыскание судебных расходов - за счет Ваших оппонентов!</t>
    </r>
  </si>
  <si>
    <t>РосПаспорт (Досье). Федеральная база данных о гражданах РФ. Содержит сведения о ПД субъекта, адреса регистрации, выданных паспортах РФ, заграничных паспортах, так же содержит фото субъекта и скан формы 1П ФМС (Ф-1), образце подписи
Важно: при проверке субъекта, бывает что Ф-1 отсутствует. Редко, но сталкивался что отсутствует и фото и ф-1.</t>
  </si>
  <si>
    <t>Составление справки</t>
  </si>
  <si>
    <t>х2, если вопрос по зарубежному праву</t>
  </si>
  <si>
    <t>1.6.6.</t>
  </si>
  <si>
    <t>Графические приложения в стоимость не входят и не вычитываются, цена х2 если документ иноязычный</t>
  </si>
  <si>
    <t>Арбитражный процесс</t>
  </si>
  <si>
    <t>Споры по недвижимости / строительству /земельные споры</t>
  </si>
  <si>
    <t>Корпоративные споры</t>
  </si>
  <si>
    <t>Взыскание задолженности</t>
  </si>
  <si>
    <t>Сопутствующие расходы</t>
  </si>
  <si>
    <t>Административные споры</t>
  </si>
  <si>
    <t>1.1.3.</t>
  </si>
  <si>
    <t>1.1.4.</t>
  </si>
  <si>
    <t>Взыскание по договору займа, кредитному договору</t>
  </si>
  <si>
    <t>О защите прав потребителей</t>
  </si>
  <si>
    <t xml:space="preserve">Разовая поездка в отдел судебных приставов </t>
  </si>
  <si>
    <t>Подача документов в регистрирующем органе</t>
  </si>
  <si>
    <t>Получение документов в регистрирующем органе</t>
  </si>
  <si>
    <t>5.32</t>
  </si>
  <si>
    <t>4</t>
  </si>
  <si>
    <t>Справка о судимости</t>
  </si>
  <si>
    <t>5.33</t>
  </si>
  <si>
    <t>Сведения о судимости</t>
  </si>
  <si>
    <t>1-3</t>
  </si>
  <si>
    <t>1.1.6.</t>
  </si>
  <si>
    <t>1.1.7.</t>
  </si>
  <si>
    <t>1.7.9.</t>
  </si>
  <si>
    <t>Интеллектуальная собственность</t>
  </si>
  <si>
    <t xml:space="preserve">250 000 </t>
  </si>
  <si>
    <t>Проведение раунда торгов по реализации имущества при его наличии (1-3 раунда)</t>
  </si>
  <si>
    <t>1.1.8.</t>
  </si>
  <si>
    <t>Финансовые/банковские споры</t>
  </si>
  <si>
    <t>Авансирование торгов в конкурсном производстве с возвратом денег после реализации имущества (при необходимости проведения торгов)</t>
  </si>
  <si>
    <t>Долг свыше 1 млн, но до 3 млн. Не более 5 кредиторов</t>
  </si>
  <si>
    <t>Банкротство физического лица</t>
  </si>
  <si>
    <t>Долг до 1 млн рублей</t>
  </si>
  <si>
    <t>1.5.2.</t>
  </si>
  <si>
    <t>1.5.3.</t>
  </si>
  <si>
    <t>1.5.4.</t>
  </si>
  <si>
    <t>Долг более 3 млн рублей и/или более 5 кредиторов.</t>
  </si>
  <si>
    <t>1.2.3.</t>
  </si>
  <si>
    <t>1.2.4.</t>
  </si>
  <si>
    <t>1.2.5.</t>
  </si>
  <si>
    <t>Трудовые споры</t>
  </si>
  <si>
    <t xml:space="preserve">сопровождение кредитора в ходе процедуры банкротства </t>
  </si>
  <si>
    <t xml:space="preserve"> сопровождение должника в ходе процедуры банкротства </t>
  </si>
  <si>
    <t>Составление договора/иного документа</t>
  </si>
  <si>
    <t>Упрощенный арбитражный процесс (сумма спора до 800 000 р, без явки в заседание)</t>
  </si>
  <si>
    <t>Семейные и наследственные споры</t>
  </si>
  <si>
    <t>Устная консультация в офисе</t>
  </si>
  <si>
    <t>Направить претензию, подать заявление или жалобу в суд, в органы исполнительной власти, в ФССП, в администрацию и т.д</t>
  </si>
  <si>
    <t>1.2.6.</t>
  </si>
  <si>
    <t>1.2.7.</t>
  </si>
  <si>
    <t>1.2.8.</t>
  </si>
  <si>
    <t>1.3.3.1</t>
  </si>
  <si>
    <t>1.3.3.2.</t>
  </si>
  <si>
    <t>1.3.3.3.</t>
  </si>
  <si>
    <t>1.3.3.4.</t>
  </si>
  <si>
    <t>Налоговые споры</t>
  </si>
  <si>
    <t>Инициация процедуры банкротства и сопровождение до введения первой стадии судом</t>
  </si>
  <si>
    <t>Включение в существующий реестр требований кредиторов при наличии решения суда о взыскании</t>
  </si>
  <si>
    <t xml:space="preserve">Включение в существующий реестр требований кредиторов </t>
  </si>
  <si>
    <t>55 000 р./мес.</t>
  </si>
  <si>
    <t>70 000 р./мес.</t>
  </si>
  <si>
    <t>О возмещении ущерба жизни, здоровью</t>
  </si>
  <si>
    <t>Почасовые ставки и абонентское сопровождение</t>
  </si>
  <si>
    <t>3.1.</t>
  </si>
  <si>
    <t>Почасовые ставки</t>
  </si>
  <si>
    <t>3.1.1.</t>
  </si>
  <si>
    <t>Партнер</t>
  </si>
  <si>
    <t>3.1.2.</t>
  </si>
  <si>
    <t>Советник</t>
  </si>
  <si>
    <t>3.1.3.</t>
  </si>
  <si>
    <t>3.1.4.</t>
  </si>
  <si>
    <t>3.1.5.</t>
  </si>
  <si>
    <t>Юрист / Специалист</t>
  </si>
  <si>
    <t>Старший юрист/ Старший специалист</t>
  </si>
  <si>
    <t>Помощник юриста / Помощник</t>
  </si>
  <si>
    <t>1.8.</t>
  </si>
  <si>
    <t>Коэффициенты</t>
  </si>
  <si>
    <t>1.8.1.</t>
  </si>
  <si>
    <t>Сумма иска более 100 млн рублей</t>
  </si>
  <si>
    <t>Отсутствие единообразной практики</t>
  </si>
  <si>
    <t>1.8.2.</t>
  </si>
  <si>
    <t>1.8.3.</t>
  </si>
  <si>
    <t>За каждого участника судебного процесса свыше двух</t>
  </si>
  <si>
    <t>Предполагаемое наличие в процессе экспертизы, свидетелей, прокурора, обременений</t>
  </si>
  <si>
    <t>1.8.4.</t>
  </si>
  <si>
    <t>1.8.5.</t>
  </si>
  <si>
    <t>Работа с первичной документацией (анализ, сверка)</t>
  </si>
  <si>
    <t>почасовая</t>
  </si>
  <si>
    <t>Оплата на депозит суда в наблюдении (если клиент - инициатор банкротства)</t>
  </si>
  <si>
    <t>11 000 р/вопрос</t>
  </si>
  <si>
    <t>5500 р/стр</t>
  </si>
  <si>
    <t xml:space="preserve">от 12 000 р/стр </t>
  </si>
  <si>
    <t>2 200 р/стр</t>
  </si>
  <si>
    <t>70 000 + расходы на проживание и проезд</t>
  </si>
  <si>
    <t>Разовая поездка на прием в госорган в пределах МКАД</t>
  </si>
  <si>
    <t xml:space="preserve"> +1 100 р/5 км</t>
  </si>
  <si>
    <t>12 000 за первый том, 6 000 - за каждый последующий</t>
  </si>
  <si>
    <t>При выезде сотрудника по заданию клиента первый час работы считается за три (час работы + час на дорогу в одну сторону + час на дорогу в другую сторону)</t>
  </si>
  <si>
    <t>1.8.6.</t>
  </si>
  <si>
    <t>Надбавка за срочность</t>
  </si>
  <si>
    <t>100-300%</t>
  </si>
  <si>
    <t>ИЛИ</t>
  </si>
  <si>
    <t>-</t>
  </si>
  <si>
    <t>При цене процесса от</t>
  </si>
  <si>
    <t>Стоимость fix</t>
  </si>
  <si>
    <t>Работа только за гонорар, %</t>
  </si>
  <si>
    <t>Гонорар успеха, %</t>
  </si>
  <si>
    <r>
      <t xml:space="preserve">Судебный процесс с гонораром успеха 
</t>
    </r>
    <r>
      <rPr>
        <b/>
        <sz val="10"/>
        <rFont val="Arial"/>
        <family val="2"/>
        <charset val="204"/>
      </rPr>
      <t>(успех - решение суда в пользу доверителя)</t>
    </r>
  </si>
  <si>
    <t xml:space="preserve"> + 10% от стоимости присужденного имущества, превышающего раздел 50/50</t>
  </si>
  <si>
    <t>3.2.</t>
  </si>
  <si>
    <t>3.2.1.</t>
  </si>
  <si>
    <t>Пакеты часов</t>
  </si>
  <si>
    <t>5 часов юридической работы</t>
  </si>
  <si>
    <t xml:space="preserve"> +1 100 рублей за каждые 5 км от МКАД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</si>
</sst>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,##0\ _₽"/>
    <numFmt numFmtId="166" formatCode="#,##0\ &quot;₽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0" fillId="0" borderId="18" xfId="0" applyBorder="1"/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18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49" fontId="0" fillId="0" borderId="0" xfId="0" applyNumberFormat="1" applyFill="1"/>
    <xf numFmtId="0" fontId="18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16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14" fontId="8" fillId="0" borderId="0" xfId="0" applyNumberFormat="1" applyFont="1" applyFill="1" applyAlignment="1">
      <alignment wrapText="1"/>
    </xf>
    <xf numFmtId="165" fontId="0" fillId="0" borderId="0" xfId="0" applyNumberFormat="1"/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0" fillId="0" borderId="0" xfId="0" applyFont="1" applyFill="1"/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4" fillId="0" borderId="0" xfId="0" applyNumberFormat="1" applyFont="1" applyFill="1" applyAlignment="1">
      <alignment wrapText="1"/>
    </xf>
    <xf numFmtId="9" fontId="0" fillId="0" borderId="0" xfId="0" applyNumberFormat="1" applyFill="1" applyAlignment="1">
      <alignment wrapText="1"/>
    </xf>
    <xf numFmtId="9" fontId="0" fillId="0" borderId="0" xfId="0" applyNumberFormat="1" applyFill="1"/>
    <xf numFmtId="166" fontId="24" fillId="0" borderId="0" xfId="0" applyNumberFormat="1" applyFont="1" applyFill="1" applyAlignment="1">
      <alignment wrapText="1"/>
    </xf>
    <xf numFmtId="166" fontId="0" fillId="0" borderId="0" xfId="0" applyNumberFormat="1" applyFill="1" applyAlignment="1">
      <alignment wrapText="1"/>
    </xf>
    <xf numFmtId="166" fontId="0" fillId="0" borderId="0" xfId="0" applyNumberFormat="1" applyFill="1"/>
    <xf numFmtId="165" fontId="0" fillId="0" borderId="0" xfId="0" applyNumberFormat="1" applyFill="1"/>
    <xf numFmtId="3" fontId="5" fillId="0" borderId="0" xfId="0" applyNumberFormat="1" applyFont="1" applyFill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wrapText="1"/>
    </xf>
    <xf numFmtId="0" fontId="25" fillId="0" borderId="0" xfId="0" applyFont="1" applyFill="1"/>
    <xf numFmtId="3" fontId="0" fillId="0" borderId="0" xfId="0" applyNumberForma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9" fontId="10" fillId="0" borderId="0" xfId="0" applyNumberFormat="1" applyFont="1" applyFill="1" applyAlignment="1">
      <alignment horizontal="right" wrapText="1"/>
    </xf>
    <xf numFmtId="9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workbookViewId="0">
      <selection activeCell="D40" sqref="D40"/>
    </sheetView>
  </sheetViews>
  <sheetFormatPr defaultRowHeight="15" x14ac:dyDescent="0.25"/>
  <cols>
    <col min="1" max="1" width="10.140625" style="66" bestFit="1" customWidth="1"/>
    <col min="2" max="2" width="29.7109375" style="66" customWidth="1"/>
    <col min="3" max="3" width="29.5703125" style="87" customWidth="1"/>
    <col min="4" max="4" width="26" style="66" customWidth="1"/>
    <col min="5" max="16384" width="9.140625" style="66"/>
  </cols>
  <sheetData>
    <row r="1" spans="1:7" x14ac:dyDescent="0.25">
      <c r="A1" s="116" t="s">
        <v>353</v>
      </c>
      <c r="B1" s="116"/>
      <c r="C1" s="116"/>
      <c r="D1" s="116"/>
      <c r="E1" s="116"/>
      <c r="F1" s="116"/>
      <c r="G1" s="116"/>
    </row>
    <row r="2" spans="1:7" ht="15.75" thickBot="1" x14ac:dyDescent="0.3">
      <c r="A2" s="117"/>
      <c r="B2" s="117"/>
      <c r="C2" s="117"/>
      <c r="D2" s="117"/>
      <c r="E2" s="117"/>
      <c r="F2" s="117"/>
      <c r="G2" s="117"/>
    </row>
    <row r="3" spans="1:7" x14ac:dyDescent="0.25">
      <c r="A3" s="66" t="s">
        <v>180</v>
      </c>
      <c r="B3" s="66" t="s">
        <v>298</v>
      </c>
      <c r="C3" s="87" t="s">
        <v>299</v>
      </c>
      <c r="D3" s="66" t="s">
        <v>300</v>
      </c>
    </row>
    <row r="4" spans="1:7" s="89" customFormat="1" ht="37.5" x14ac:dyDescent="0.3">
      <c r="A4" s="82" t="s">
        <v>319</v>
      </c>
      <c r="B4" s="82" t="s">
        <v>304</v>
      </c>
      <c r="C4" s="88"/>
    </row>
    <row r="5" spans="1:7" ht="53.25" customHeight="1" x14ac:dyDescent="0.25">
      <c r="A5" s="90" t="s">
        <v>324</v>
      </c>
      <c r="B5" s="80" t="s">
        <v>402</v>
      </c>
      <c r="C5" s="114">
        <v>245000</v>
      </c>
      <c r="D5" s="66" t="s">
        <v>465</v>
      </c>
    </row>
    <row r="6" spans="1:7" x14ac:dyDescent="0.25">
      <c r="A6" s="90" t="s">
        <v>352</v>
      </c>
      <c r="B6" s="68" t="s">
        <v>305</v>
      </c>
      <c r="C6" s="92">
        <v>175000</v>
      </c>
    </row>
    <row r="7" spans="1:7" ht="30" x14ac:dyDescent="0.25">
      <c r="A7" s="90" t="s">
        <v>365</v>
      </c>
      <c r="B7" s="68" t="s">
        <v>367</v>
      </c>
      <c r="C7" s="92">
        <v>205000</v>
      </c>
    </row>
    <row r="8" spans="1:7" ht="45" x14ac:dyDescent="0.25">
      <c r="A8" s="90" t="s">
        <v>366</v>
      </c>
      <c r="B8" s="85" t="s">
        <v>360</v>
      </c>
      <c r="C8" s="92">
        <v>200000</v>
      </c>
    </row>
    <row r="9" spans="1:7" ht="30" x14ac:dyDescent="0.25">
      <c r="A9" s="90" t="s">
        <v>378</v>
      </c>
      <c r="B9" s="85" t="s">
        <v>418</v>
      </c>
      <c r="C9" s="92">
        <v>120000</v>
      </c>
    </row>
    <row r="10" spans="1:7" x14ac:dyDescent="0.25">
      <c r="A10" s="90" t="s">
        <v>379</v>
      </c>
      <c r="B10" s="68" t="s">
        <v>368</v>
      </c>
      <c r="C10" s="92">
        <v>175000</v>
      </c>
    </row>
    <row r="11" spans="1:7" x14ac:dyDescent="0.25">
      <c r="A11" s="90" t="s">
        <v>384</v>
      </c>
      <c r="B11" s="77" t="s">
        <v>397</v>
      </c>
      <c r="C11" s="92">
        <v>190000</v>
      </c>
    </row>
    <row r="12" spans="1:7" s="89" customFormat="1" ht="18.75" x14ac:dyDescent="0.3">
      <c r="A12" s="82" t="s">
        <v>351</v>
      </c>
      <c r="B12" s="82" t="s">
        <v>359</v>
      </c>
      <c r="C12" s="88"/>
    </row>
    <row r="13" spans="1:7" ht="45" x14ac:dyDescent="0.25">
      <c r="A13" s="66" t="s">
        <v>325</v>
      </c>
      <c r="B13" s="66" t="s">
        <v>401</v>
      </c>
      <c r="C13" s="155">
        <v>230000</v>
      </c>
    </row>
    <row r="14" spans="1:7" ht="45" x14ac:dyDescent="0.25">
      <c r="A14" s="66" t="s">
        <v>326</v>
      </c>
      <c r="B14" s="66" t="s">
        <v>360</v>
      </c>
      <c r="C14" s="155">
        <v>400000</v>
      </c>
    </row>
    <row r="15" spans="1:7" x14ac:dyDescent="0.25">
      <c r="A15" s="66" t="s">
        <v>394</v>
      </c>
      <c r="B15" s="66" t="s">
        <v>412</v>
      </c>
      <c r="C15" s="155">
        <v>500000</v>
      </c>
    </row>
    <row r="16" spans="1:7" x14ac:dyDescent="0.25">
      <c r="A16" s="90" t="s">
        <v>395</v>
      </c>
      <c r="B16" s="66" t="s">
        <v>361</v>
      </c>
      <c r="C16" s="155">
        <v>525000</v>
      </c>
    </row>
    <row r="17" spans="1:3" x14ac:dyDescent="0.25">
      <c r="A17" s="90" t="s">
        <v>396</v>
      </c>
      <c r="B17" s="68" t="s">
        <v>362</v>
      </c>
      <c r="C17" s="92">
        <v>350000</v>
      </c>
    </row>
    <row r="18" spans="1:3" x14ac:dyDescent="0.25">
      <c r="A18" s="90" t="s">
        <v>405</v>
      </c>
      <c r="B18" s="68" t="s">
        <v>364</v>
      </c>
      <c r="C18" s="92">
        <v>530000</v>
      </c>
    </row>
    <row r="19" spans="1:3" ht="30" x14ac:dyDescent="0.25">
      <c r="A19" s="90" t="s">
        <v>406</v>
      </c>
      <c r="B19" s="81" t="s">
        <v>381</v>
      </c>
      <c r="C19" s="92">
        <v>370000</v>
      </c>
    </row>
    <row r="20" spans="1:3" ht="30" x14ac:dyDescent="0.25">
      <c r="A20" s="91" t="s">
        <v>407</v>
      </c>
      <c r="B20" s="75" t="s">
        <v>385</v>
      </c>
      <c r="C20" s="92">
        <v>430000</v>
      </c>
    </row>
    <row r="21" spans="1:3" s="89" customFormat="1" ht="37.5" x14ac:dyDescent="0.3">
      <c r="A21" s="93" t="s">
        <v>327</v>
      </c>
      <c r="B21" s="82" t="s">
        <v>301</v>
      </c>
      <c r="C21" s="94"/>
    </row>
    <row r="22" spans="1:3" ht="60" x14ac:dyDescent="0.25">
      <c r="A22" s="90" t="s">
        <v>328</v>
      </c>
      <c r="B22" s="86" t="s">
        <v>414</v>
      </c>
      <c r="C22" s="92">
        <v>300000</v>
      </c>
    </row>
    <row r="23" spans="1:3" ht="45" x14ac:dyDescent="0.25">
      <c r="A23" s="90" t="s">
        <v>329</v>
      </c>
      <c r="B23" s="86" t="s">
        <v>415</v>
      </c>
      <c r="C23" s="92">
        <v>350000</v>
      </c>
    </row>
    <row r="24" spans="1:3" ht="60" x14ac:dyDescent="0.25">
      <c r="A24" s="90" t="s">
        <v>330</v>
      </c>
      <c r="B24" s="85" t="s">
        <v>413</v>
      </c>
      <c r="C24" s="114">
        <v>640000</v>
      </c>
    </row>
    <row r="25" spans="1:3" ht="26.25" customHeight="1" x14ac:dyDescent="0.25">
      <c r="A25" s="118" t="s">
        <v>363</v>
      </c>
      <c r="B25" s="118"/>
      <c r="C25" s="92"/>
    </row>
    <row r="26" spans="1:3" ht="30" x14ac:dyDescent="0.25">
      <c r="A26" s="90" t="s">
        <v>408</v>
      </c>
      <c r="B26" s="69" t="s">
        <v>302</v>
      </c>
      <c r="C26" s="156" t="s">
        <v>416</v>
      </c>
    </row>
    <row r="27" spans="1:3" ht="30" x14ac:dyDescent="0.25">
      <c r="A27" s="90" t="s">
        <v>409</v>
      </c>
      <c r="B27" s="69" t="s">
        <v>303</v>
      </c>
      <c r="C27" s="156" t="s">
        <v>417</v>
      </c>
    </row>
    <row r="28" spans="1:3" ht="30" x14ac:dyDescent="0.25">
      <c r="A28" s="90" t="s">
        <v>410</v>
      </c>
      <c r="B28" s="78" t="s">
        <v>398</v>
      </c>
      <c r="C28" s="157" t="s">
        <v>444</v>
      </c>
    </row>
    <row r="29" spans="1:3" ht="30" x14ac:dyDescent="0.25">
      <c r="A29" s="90" t="s">
        <v>411</v>
      </c>
      <c r="B29" s="78" t="s">
        <v>399</v>
      </c>
      <c r="C29" s="157" t="s">
        <v>444</v>
      </c>
    </row>
    <row r="30" spans="1:3" ht="45" x14ac:dyDescent="0.25">
      <c r="A30" s="90" t="s">
        <v>331</v>
      </c>
      <c r="B30" s="100" t="s">
        <v>445</v>
      </c>
      <c r="C30" s="95" t="s">
        <v>382</v>
      </c>
    </row>
    <row r="31" spans="1:3" ht="90" x14ac:dyDescent="0.25">
      <c r="A31" s="90" t="s">
        <v>332</v>
      </c>
      <c r="B31" s="76" t="s">
        <v>386</v>
      </c>
      <c r="C31" s="92">
        <v>300000</v>
      </c>
    </row>
    <row r="32" spans="1:3" ht="37.5" x14ac:dyDescent="0.3">
      <c r="A32" s="84" t="s">
        <v>333</v>
      </c>
      <c r="B32" s="83" t="s">
        <v>306</v>
      </c>
      <c r="C32" s="96" t="s">
        <v>307</v>
      </c>
    </row>
    <row r="33" spans="1:7" ht="37.5" x14ac:dyDescent="0.3">
      <c r="A33" s="84" t="s">
        <v>334</v>
      </c>
      <c r="B33" s="83" t="s">
        <v>388</v>
      </c>
      <c r="C33" s="96"/>
    </row>
    <row r="34" spans="1:7" x14ac:dyDescent="0.25">
      <c r="A34" s="97" t="s">
        <v>335</v>
      </c>
      <c r="B34" s="75" t="s">
        <v>389</v>
      </c>
      <c r="C34" s="92">
        <v>300000</v>
      </c>
    </row>
    <row r="35" spans="1:7" ht="30" x14ac:dyDescent="0.25">
      <c r="A35" s="75" t="s">
        <v>390</v>
      </c>
      <c r="B35" s="75" t="s">
        <v>387</v>
      </c>
      <c r="C35" s="158">
        <v>350000</v>
      </c>
    </row>
    <row r="36" spans="1:7" ht="30" x14ac:dyDescent="0.25">
      <c r="A36" s="75" t="s">
        <v>391</v>
      </c>
      <c r="B36" s="75" t="s">
        <v>393</v>
      </c>
      <c r="C36" s="158">
        <v>400000</v>
      </c>
    </row>
    <row r="37" spans="1:7" ht="45" x14ac:dyDescent="0.25">
      <c r="A37" s="75" t="s">
        <v>392</v>
      </c>
      <c r="B37" s="79" t="s">
        <v>383</v>
      </c>
      <c r="C37" s="92">
        <v>150000</v>
      </c>
    </row>
    <row r="38" spans="1:7" s="84" customFormat="1" ht="37.5" x14ac:dyDescent="0.3">
      <c r="A38" s="84" t="s">
        <v>336</v>
      </c>
      <c r="B38" s="84" t="s">
        <v>315</v>
      </c>
      <c r="C38" s="115"/>
    </row>
    <row r="39" spans="1:7" ht="75" x14ac:dyDescent="0.25">
      <c r="A39" s="68" t="s">
        <v>337</v>
      </c>
      <c r="B39" s="81" t="s">
        <v>404</v>
      </c>
      <c r="C39" s="92">
        <v>80000</v>
      </c>
    </row>
    <row r="40" spans="1:7" ht="90" x14ac:dyDescent="0.25">
      <c r="A40" s="68" t="s">
        <v>338</v>
      </c>
      <c r="B40" s="103" t="s">
        <v>314</v>
      </c>
      <c r="C40" s="157" t="s">
        <v>444</v>
      </c>
      <c r="D40" s="103"/>
    </row>
    <row r="41" spans="1:7" ht="30" x14ac:dyDescent="0.25">
      <c r="A41" s="68" t="s">
        <v>339</v>
      </c>
      <c r="B41" s="103" t="s">
        <v>355</v>
      </c>
      <c r="C41" s="157" t="s">
        <v>446</v>
      </c>
      <c r="D41" s="103" t="s">
        <v>356</v>
      </c>
    </row>
    <row r="42" spans="1:7" ht="106.5" customHeight="1" x14ac:dyDescent="0.25">
      <c r="A42" s="68" t="s">
        <v>340</v>
      </c>
      <c r="B42" s="103" t="s">
        <v>400</v>
      </c>
      <c r="C42" s="157" t="s">
        <v>447</v>
      </c>
      <c r="D42" s="103" t="s">
        <v>316</v>
      </c>
    </row>
    <row r="43" spans="1:7" ht="30" x14ac:dyDescent="0.25">
      <c r="A43" s="68" t="s">
        <v>341</v>
      </c>
      <c r="B43" s="103" t="s">
        <v>317</v>
      </c>
      <c r="C43" s="157" t="s">
        <v>448</v>
      </c>
      <c r="D43" s="103"/>
    </row>
    <row r="44" spans="1:7" ht="75" x14ac:dyDescent="0.25">
      <c r="A44" s="68" t="s">
        <v>357</v>
      </c>
      <c r="B44" s="103" t="s">
        <v>318</v>
      </c>
      <c r="C44" s="157" t="s">
        <v>449</v>
      </c>
      <c r="D44" s="100" t="s">
        <v>358</v>
      </c>
    </row>
    <row r="45" spans="1:7" ht="18.75" x14ac:dyDescent="0.3">
      <c r="A45" s="84" t="s">
        <v>342</v>
      </c>
      <c r="B45" s="84" t="s">
        <v>308</v>
      </c>
      <c r="C45" s="95"/>
    </row>
    <row r="46" spans="1:7" ht="15" customHeight="1" x14ac:dyDescent="0.25">
      <c r="A46" s="68" t="s">
        <v>343</v>
      </c>
      <c r="B46" s="68" t="s">
        <v>309</v>
      </c>
      <c r="C46" s="159" t="s">
        <v>450</v>
      </c>
      <c r="D46" s="101"/>
      <c r="E46" s="101"/>
      <c r="F46" s="101"/>
      <c r="G46" s="101"/>
    </row>
    <row r="47" spans="1:7" x14ac:dyDescent="0.25">
      <c r="A47" s="68" t="s">
        <v>344</v>
      </c>
      <c r="B47" s="80" t="s">
        <v>403</v>
      </c>
      <c r="C47" s="157" t="s">
        <v>444</v>
      </c>
      <c r="D47" s="102"/>
      <c r="E47" s="102"/>
      <c r="F47" s="102"/>
      <c r="G47" s="102"/>
    </row>
    <row r="48" spans="1:7" x14ac:dyDescent="0.25">
      <c r="A48" s="68" t="s">
        <v>345</v>
      </c>
      <c r="B48" s="68" t="s">
        <v>310</v>
      </c>
      <c r="C48" s="157" t="s">
        <v>444</v>
      </c>
      <c r="D48" s="68"/>
      <c r="E48" s="68"/>
    </row>
    <row r="49" spans="1:7" x14ac:dyDescent="0.25">
      <c r="A49" s="68" t="s">
        <v>346</v>
      </c>
      <c r="B49" s="68" t="s">
        <v>311</v>
      </c>
      <c r="C49" s="157" t="s">
        <v>444</v>
      </c>
    </row>
    <row r="50" spans="1:7" x14ac:dyDescent="0.25">
      <c r="A50" s="68" t="s">
        <v>347</v>
      </c>
      <c r="B50" s="68" t="s">
        <v>312</v>
      </c>
      <c r="C50" s="95">
        <v>2200</v>
      </c>
    </row>
    <row r="51" spans="1:7" ht="30" x14ac:dyDescent="0.25">
      <c r="A51" s="68" t="s">
        <v>348</v>
      </c>
      <c r="B51" s="103" t="s">
        <v>451</v>
      </c>
      <c r="C51" s="92">
        <v>10000</v>
      </c>
    </row>
    <row r="52" spans="1:7" ht="30" x14ac:dyDescent="0.25">
      <c r="A52" s="68" t="s">
        <v>349</v>
      </c>
      <c r="B52" s="68" t="s">
        <v>369</v>
      </c>
      <c r="C52" s="92">
        <v>20000</v>
      </c>
    </row>
    <row r="53" spans="1:7" x14ac:dyDescent="0.25">
      <c r="A53" s="68" t="s">
        <v>350</v>
      </c>
      <c r="B53" s="68" t="s">
        <v>313</v>
      </c>
      <c r="C53" s="157" t="s">
        <v>452</v>
      </c>
    </row>
    <row r="54" spans="1:7" x14ac:dyDescent="0.25">
      <c r="A54" s="68" t="s">
        <v>380</v>
      </c>
      <c r="B54" s="68" t="s">
        <v>323</v>
      </c>
      <c r="C54" s="160" t="s">
        <v>453</v>
      </c>
      <c r="D54" s="161"/>
      <c r="E54" s="161"/>
      <c r="F54" s="161"/>
      <c r="G54" s="161"/>
    </row>
    <row r="55" spans="1:7" s="84" customFormat="1" ht="18.75" x14ac:dyDescent="0.3">
      <c r="A55" s="84" t="s">
        <v>432</v>
      </c>
      <c r="B55" s="84" t="s">
        <v>433</v>
      </c>
      <c r="C55" s="115"/>
    </row>
    <row r="56" spans="1:7" ht="30" x14ac:dyDescent="0.25">
      <c r="A56" s="85" t="s">
        <v>434</v>
      </c>
      <c r="B56" s="85" t="s">
        <v>435</v>
      </c>
      <c r="C56" s="162">
        <v>0.33</v>
      </c>
    </row>
    <row r="57" spans="1:7" ht="30" x14ac:dyDescent="0.25">
      <c r="A57" s="85" t="s">
        <v>437</v>
      </c>
      <c r="B57" s="85" t="s">
        <v>436</v>
      </c>
      <c r="C57" s="162">
        <v>0.2</v>
      </c>
    </row>
    <row r="58" spans="1:7" ht="45" x14ac:dyDescent="0.25">
      <c r="A58" s="85" t="s">
        <v>438</v>
      </c>
      <c r="B58" s="66" t="s">
        <v>439</v>
      </c>
      <c r="C58" s="163">
        <v>0.01</v>
      </c>
    </row>
    <row r="59" spans="1:7" ht="60" x14ac:dyDescent="0.25">
      <c r="A59" s="85" t="s">
        <v>441</v>
      </c>
      <c r="B59" s="66" t="s">
        <v>440</v>
      </c>
      <c r="C59" s="163">
        <v>0.4</v>
      </c>
    </row>
    <row r="60" spans="1:7" ht="45" x14ac:dyDescent="0.25">
      <c r="A60" s="85" t="s">
        <v>442</v>
      </c>
      <c r="B60" s="66" t="s">
        <v>443</v>
      </c>
      <c r="C60" s="163">
        <v>0.33</v>
      </c>
    </row>
    <row r="61" spans="1:7" x14ac:dyDescent="0.25">
      <c r="A61" s="103" t="s">
        <v>455</v>
      </c>
      <c r="B61" s="66" t="s">
        <v>456</v>
      </c>
      <c r="C61" s="87" t="s">
        <v>457</v>
      </c>
    </row>
    <row r="62" spans="1:7" x14ac:dyDescent="0.25">
      <c r="A62" s="164"/>
    </row>
    <row r="63" spans="1:7" x14ac:dyDescent="0.25">
      <c r="A63" s="164"/>
    </row>
    <row r="64" spans="1:7" x14ac:dyDescent="0.25">
      <c r="A64" s="164"/>
    </row>
    <row r="65" spans="1:1" x14ac:dyDescent="0.25">
      <c r="A65" s="164"/>
    </row>
    <row r="66" spans="1:1" x14ac:dyDescent="0.25">
      <c r="A66" s="164"/>
    </row>
    <row r="67" spans="1:1" x14ac:dyDescent="0.25">
      <c r="A67" s="164"/>
    </row>
    <row r="68" spans="1:1" x14ac:dyDescent="0.25">
      <c r="A68" s="164"/>
    </row>
    <row r="69" spans="1:1" x14ac:dyDescent="0.25">
      <c r="A69" s="164"/>
    </row>
    <row r="70" spans="1:1" x14ac:dyDescent="0.25">
      <c r="A70" s="164"/>
    </row>
    <row r="71" spans="1:1" x14ac:dyDescent="0.25">
      <c r="A71" s="164"/>
    </row>
    <row r="72" spans="1:1" x14ac:dyDescent="0.25">
      <c r="A72" s="164"/>
    </row>
    <row r="73" spans="1:1" x14ac:dyDescent="0.25">
      <c r="A73" s="164"/>
    </row>
    <row r="74" spans="1:1" x14ac:dyDescent="0.25">
      <c r="A74" s="164"/>
    </row>
    <row r="75" spans="1:1" x14ac:dyDescent="0.25">
      <c r="A75" s="164"/>
    </row>
    <row r="76" spans="1:1" x14ac:dyDescent="0.25">
      <c r="A76" s="164"/>
    </row>
    <row r="77" spans="1:1" x14ac:dyDescent="0.25">
      <c r="A77" s="164"/>
    </row>
    <row r="78" spans="1:1" x14ac:dyDescent="0.25">
      <c r="A78" s="164"/>
    </row>
  </sheetData>
  <mergeCells count="3">
    <mergeCell ref="A1:G2"/>
    <mergeCell ref="A25:B25"/>
    <mergeCell ref="C54:G54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33CD-EB10-4780-A841-A556F56D8946}">
  <dimension ref="A1:H21"/>
  <sheetViews>
    <sheetView workbookViewId="0">
      <selection activeCell="H12" sqref="H12"/>
    </sheetView>
  </sheetViews>
  <sheetFormatPr defaultRowHeight="15" x14ac:dyDescent="0.25"/>
  <cols>
    <col min="1" max="1" width="6.85546875" style="65" bestFit="1" customWidth="1"/>
    <col min="2" max="2" width="21.140625" style="65" customWidth="1"/>
    <col min="3" max="3" width="16.28515625" style="65" customWidth="1"/>
    <col min="4" max="4" width="9.140625" style="65"/>
    <col min="5" max="5" width="9.85546875" style="65" bestFit="1" customWidth="1"/>
    <col min="6" max="6" width="9.140625" style="65"/>
    <col min="7" max="7" width="13.85546875" style="65" customWidth="1"/>
    <col min="8" max="8" width="14" style="65" customWidth="1"/>
    <col min="9" max="16384" width="9.140625" style="65"/>
  </cols>
  <sheetData>
    <row r="1" spans="1:8" x14ac:dyDescent="0.25">
      <c r="A1" s="116" t="s">
        <v>464</v>
      </c>
      <c r="B1" s="116"/>
      <c r="C1" s="116"/>
      <c r="D1" s="116"/>
      <c r="E1" s="116"/>
      <c r="F1" s="116"/>
      <c r="G1" s="116"/>
      <c r="H1" s="116"/>
    </row>
    <row r="2" spans="1:8" ht="15.75" thickBot="1" x14ac:dyDescent="0.3">
      <c r="A2" s="117"/>
      <c r="B2" s="117"/>
      <c r="C2" s="117"/>
      <c r="D2" s="117"/>
      <c r="E2" s="117"/>
      <c r="F2" s="117"/>
      <c r="G2" s="117"/>
      <c r="H2" s="117"/>
    </row>
    <row r="3" spans="1:8" s="104" customFormat="1" ht="45" x14ac:dyDescent="0.25">
      <c r="A3" s="105" t="s">
        <v>180</v>
      </c>
      <c r="B3" s="105" t="s">
        <v>298</v>
      </c>
      <c r="C3" s="105" t="s">
        <v>461</v>
      </c>
      <c r="D3" s="105" t="s">
        <v>463</v>
      </c>
      <c r="E3" s="105" t="s">
        <v>460</v>
      </c>
      <c r="F3" s="106" t="s">
        <v>458</v>
      </c>
      <c r="G3" s="105" t="s">
        <v>462</v>
      </c>
      <c r="H3" s="67" t="s">
        <v>460</v>
      </c>
    </row>
    <row r="4" spans="1:8" ht="37.5" x14ac:dyDescent="0.3">
      <c r="A4" s="82" t="s">
        <v>319</v>
      </c>
      <c r="B4" s="82" t="s">
        <v>304</v>
      </c>
      <c r="C4" s="88"/>
      <c r="D4" s="107"/>
      <c r="E4" s="110"/>
      <c r="F4" s="89"/>
      <c r="G4" s="107"/>
      <c r="H4" s="110"/>
    </row>
    <row r="5" spans="1:8" ht="45" x14ac:dyDescent="0.25">
      <c r="A5" s="90" t="s">
        <v>324</v>
      </c>
      <c r="B5" s="80" t="s">
        <v>402</v>
      </c>
      <c r="C5" s="92">
        <v>150000</v>
      </c>
      <c r="D5" s="108">
        <f t="shared" ref="D5:D11" si="0">0.09</f>
        <v>0.09</v>
      </c>
      <c r="E5" s="99">
        <f>(('Судебно-претензионная работа'!C5-C5)/D5)*3</f>
        <v>3166666.6666666665</v>
      </c>
      <c r="F5" s="66"/>
      <c r="G5" s="108">
        <f t="shared" ref="G5:G11" si="1">0.2</f>
        <v>0.2</v>
      </c>
      <c r="H5" s="111">
        <f>('Судебно-претензионная работа'!C5/G5)*3</f>
        <v>3675000</v>
      </c>
    </row>
    <row r="6" spans="1:8" ht="30" x14ac:dyDescent="0.25">
      <c r="A6" s="90" t="s">
        <v>352</v>
      </c>
      <c r="B6" s="68" t="s">
        <v>305</v>
      </c>
      <c r="C6" s="92">
        <v>150000</v>
      </c>
      <c r="D6" s="108">
        <f t="shared" si="0"/>
        <v>0.09</v>
      </c>
      <c r="E6" s="99">
        <f>(('Судебно-претензионная работа'!C6-C6)/D6)*3</f>
        <v>833333.33333333349</v>
      </c>
      <c r="F6" s="66"/>
      <c r="G6" s="108">
        <f t="shared" si="1"/>
        <v>0.2</v>
      </c>
      <c r="H6" s="111">
        <f>('Судебно-претензионная работа'!C6/G6)*3</f>
        <v>2625000</v>
      </c>
    </row>
    <row r="7" spans="1:8" ht="60" x14ac:dyDescent="0.25">
      <c r="A7" s="90" t="s">
        <v>365</v>
      </c>
      <c r="B7" s="68" t="s">
        <v>367</v>
      </c>
      <c r="C7" s="92">
        <v>150000</v>
      </c>
      <c r="D7" s="108">
        <f t="shared" si="0"/>
        <v>0.09</v>
      </c>
      <c r="E7" s="99">
        <f>(('Судебно-претензионная работа'!C7-C7)/D7)*3</f>
        <v>1833333.3333333335</v>
      </c>
      <c r="F7" s="66"/>
      <c r="G7" s="108">
        <f t="shared" si="1"/>
        <v>0.2</v>
      </c>
      <c r="H7" s="111">
        <f>('Судебно-претензионная работа'!C7/G7)*3</f>
        <v>3075000</v>
      </c>
    </row>
    <row r="8" spans="1:8" ht="60" x14ac:dyDescent="0.25">
      <c r="A8" s="90" t="s">
        <v>366</v>
      </c>
      <c r="B8" s="85" t="s">
        <v>360</v>
      </c>
      <c r="C8" s="92">
        <v>150000</v>
      </c>
      <c r="D8" s="108">
        <f t="shared" si="0"/>
        <v>0.09</v>
      </c>
      <c r="E8" s="99">
        <f>(('Судебно-претензионная работа'!C8-C8)/D8)*3</f>
        <v>1666666.666666667</v>
      </c>
      <c r="F8" s="66"/>
      <c r="G8" s="108">
        <f t="shared" si="1"/>
        <v>0.2</v>
      </c>
      <c r="H8" s="111">
        <f>('Судебно-претензионная работа'!C8/G8)*3</f>
        <v>3000000</v>
      </c>
    </row>
    <row r="9" spans="1:8" ht="45" x14ac:dyDescent="0.25">
      <c r="A9" s="90" t="s">
        <v>378</v>
      </c>
      <c r="B9" s="85" t="s">
        <v>418</v>
      </c>
      <c r="C9" s="92">
        <v>150000</v>
      </c>
      <c r="D9" s="108">
        <f t="shared" si="0"/>
        <v>0.09</v>
      </c>
      <c r="E9" s="99">
        <f>(('Судебно-претензионная работа'!C9-C9)/D9)*3</f>
        <v>-1000000.0000000001</v>
      </c>
      <c r="F9" s="66"/>
      <c r="G9" s="108">
        <f t="shared" si="1"/>
        <v>0.2</v>
      </c>
      <c r="H9" s="111">
        <f>('Судебно-претензионная работа'!C9/G9)*3</f>
        <v>1800000</v>
      </c>
    </row>
    <row r="10" spans="1:8" ht="30" x14ac:dyDescent="0.25">
      <c r="A10" s="90" t="s">
        <v>379</v>
      </c>
      <c r="B10" s="68" t="s">
        <v>368</v>
      </c>
      <c r="C10" s="92">
        <v>150000</v>
      </c>
      <c r="D10" s="108">
        <f t="shared" si="0"/>
        <v>0.09</v>
      </c>
      <c r="E10" s="99">
        <f>(('Судебно-претензионная работа'!C10-C10)/D10)*3</f>
        <v>833333.33333333349</v>
      </c>
      <c r="F10" s="66"/>
      <c r="G10" s="108">
        <f t="shared" si="1"/>
        <v>0.2</v>
      </c>
      <c r="H10" s="111">
        <f>('Судебно-претензионная работа'!C10/G10)*3</f>
        <v>2625000</v>
      </c>
    </row>
    <row r="11" spans="1:8" x14ac:dyDescent="0.25">
      <c r="A11" s="90" t="s">
        <v>384</v>
      </c>
      <c r="B11" s="77" t="s">
        <v>397</v>
      </c>
      <c r="C11" s="92">
        <v>150000</v>
      </c>
      <c r="D11" s="108">
        <f t="shared" si="0"/>
        <v>0.09</v>
      </c>
      <c r="E11" s="99">
        <f>(('Судебно-претензионная работа'!C11-C11)/D11)*3</f>
        <v>1333333.3333333333</v>
      </c>
      <c r="F11" s="66"/>
      <c r="G11" s="108">
        <f t="shared" si="1"/>
        <v>0.2</v>
      </c>
      <c r="H11" s="111">
        <f>('Судебно-претензионная работа'!C11/G11)*3</f>
        <v>2850000</v>
      </c>
    </row>
    <row r="12" spans="1:8" ht="37.5" x14ac:dyDescent="0.3">
      <c r="A12" s="82" t="s">
        <v>351</v>
      </c>
      <c r="B12" s="82" t="s">
        <v>359</v>
      </c>
      <c r="C12" s="88"/>
      <c r="D12" s="108"/>
      <c r="E12" s="99"/>
      <c r="F12" s="89"/>
      <c r="G12" s="108"/>
      <c r="H12" s="111"/>
    </row>
    <row r="13" spans="1:8" ht="81" customHeight="1" x14ac:dyDescent="0.25">
      <c r="A13" s="66" t="s">
        <v>325</v>
      </c>
      <c r="B13" s="66" t="s">
        <v>401</v>
      </c>
      <c r="C13" s="65">
        <v>150000</v>
      </c>
      <c r="D13" s="108">
        <f>0.09</f>
        <v>0.09</v>
      </c>
      <c r="E13" s="99">
        <f>(('Судебно-претензионная работа'!C13-C13)/D13)*3</f>
        <v>2666666.6666666665</v>
      </c>
      <c r="F13" s="66"/>
      <c r="G13" s="108">
        <f>0.2</f>
        <v>0.2</v>
      </c>
      <c r="H13" s="111">
        <f>('Судебно-претензионная работа'!C13/G13)*3</f>
        <v>3450000</v>
      </c>
    </row>
    <row r="14" spans="1:8" ht="60" customHeight="1" x14ac:dyDescent="0.25">
      <c r="A14" s="66" t="s">
        <v>326</v>
      </c>
      <c r="B14" s="66" t="s">
        <v>360</v>
      </c>
      <c r="C14" s="65">
        <v>150000</v>
      </c>
      <c r="D14" s="108">
        <f>0.09</f>
        <v>0.09</v>
      </c>
      <c r="E14" s="99">
        <f>(('Судебно-претензионная работа'!C14-C14)/D14)*3</f>
        <v>8333333.333333334</v>
      </c>
      <c r="F14" s="66"/>
      <c r="G14" s="108">
        <f>0.21</f>
        <v>0.21</v>
      </c>
      <c r="H14" s="111">
        <f>('Судебно-претензионная работа'!C14/G14)*3</f>
        <v>5714285.7142857146</v>
      </c>
    </row>
    <row r="15" spans="1:8" ht="30" customHeight="1" x14ac:dyDescent="0.25">
      <c r="A15" s="66" t="s">
        <v>394</v>
      </c>
      <c r="B15" s="66" t="s">
        <v>412</v>
      </c>
      <c r="C15" s="65">
        <v>150000</v>
      </c>
      <c r="D15" s="108">
        <f>0.1</f>
        <v>0.1</v>
      </c>
      <c r="E15" s="99">
        <f>(('Судебно-претензионная работа'!C15-C15)/D15)*3</f>
        <v>10500000</v>
      </c>
      <c r="F15" s="66"/>
      <c r="G15" s="108">
        <f>0.23</f>
        <v>0.23</v>
      </c>
      <c r="H15" s="111">
        <f>('Судебно-претензионная работа'!C15/G15)*3</f>
        <v>6521739.1304347822</v>
      </c>
    </row>
    <row r="16" spans="1:8" ht="32.25" customHeight="1" x14ac:dyDescent="0.25">
      <c r="A16" s="90" t="s">
        <v>395</v>
      </c>
      <c r="B16" s="66" t="s">
        <v>361</v>
      </c>
      <c r="C16" s="65">
        <v>150000</v>
      </c>
      <c r="D16" s="108">
        <f>0.07</f>
        <v>7.0000000000000007E-2</v>
      </c>
      <c r="E16" s="99">
        <f>(('Судебно-претензионная работа'!C16-C16)/D16)*3</f>
        <v>16071428.571428569</v>
      </c>
      <c r="F16" s="66"/>
      <c r="G16" s="108">
        <f>0.19</f>
        <v>0.19</v>
      </c>
      <c r="H16" s="111">
        <f>('Судебно-претензионная работа'!C16/G16)*3</f>
        <v>8289473.6842105268</v>
      </c>
    </row>
    <row r="17" spans="1:8" ht="30" x14ac:dyDescent="0.25">
      <c r="A17" s="90" t="s">
        <v>396</v>
      </c>
      <c r="B17" s="68" t="s">
        <v>362</v>
      </c>
      <c r="C17" s="65">
        <v>150000</v>
      </c>
      <c r="D17" s="108">
        <f>0.08</f>
        <v>0.08</v>
      </c>
      <c r="E17" s="99">
        <f>(('Судебно-претензионная работа'!C17-C17)/D17)*3</f>
        <v>7500000</v>
      </c>
      <c r="F17" s="66"/>
      <c r="G17" s="108">
        <f>0.18</f>
        <v>0.18</v>
      </c>
      <c r="H17" s="111">
        <f>('Судебно-претензионная работа'!C17/G17)*3</f>
        <v>5833333.333333334</v>
      </c>
    </row>
    <row r="18" spans="1:8" ht="30" x14ac:dyDescent="0.25">
      <c r="A18" s="90" t="s">
        <v>405</v>
      </c>
      <c r="B18" s="68" t="s">
        <v>364</v>
      </c>
      <c r="C18" s="65">
        <v>150000</v>
      </c>
      <c r="D18" s="108">
        <f>0.12</f>
        <v>0.12</v>
      </c>
      <c r="E18" s="99">
        <f>(('Судебно-претензионная работа'!C18-C18)/D18)*3</f>
        <v>9500000</v>
      </c>
      <c r="F18" s="66"/>
      <c r="G18" s="108">
        <f>0.35</f>
        <v>0.35</v>
      </c>
      <c r="H18" s="111">
        <f>('Судебно-претензионная работа'!C18/G18)*3</f>
        <v>4542857.1428571427</v>
      </c>
    </row>
    <row r="19" spans="1:8" ht="30" x14ac:dyDescent="0.25">
      <c r="A19" s="90" t="s">
        <v>406</v>
      </c>
      <c r="B19" s="81" t="s">
        <v>381</v>
      </c>
      <c r="C19" s="65">
        <v>150000</v>
      </c>
      <c r="D19" s="108">
        <f>0.12</f>
        <v>0.12</v>
      </c>
      <c r="E19" s="99">
        <f>(('Судебно-претензионная работа'!C19-C19)/D19)*3</f>
        <v>5500000</v>
      </c>
      <c r="F19" s="66"/>
      <c r="G19" s="108">
        <f>0.2</f>
        <v>0.2</v>
      </c>
      <c r="H19" s="111">
        <f>('Судебно-претензионная работа'!C19/G19)*3</f>
        <v>5550000</v>
      </c>
    </row>
    <row r="20" spans="1:8" ht="30" x14ac:dyDescent="0.25">
      <c r="A20" s="91" t="s">
        <v>407</v>
      </c>
      <c r="B20" s="75" t="s">
        <v>385</v>
      </c>
      <c r="C20" s="65">
        <v>150000</v>
      </c>
      <c r="D20" s="108">
        <f>0.1</f>
        <v>0.1</v>
      </c>
      <c r="E20" s="99">
        <f>(('Судебно-претензионная работа'!C20-C20)/D20)*3</f>
        <v>8400000</v>
      </c>
      <c r="F20" s="66"/>
      <c r="G20" s="108">
        <f>0.17</f>
        <v>0.17</v>
      </c>
      <c r="H20" s="111">
        <f>('Судебно-претензионная работа'!C20/G20)*3</f>
        <v>7588235.2941176463</v>
      </c>
    </row>
    <row r="21" spans="1:8" ht="56.25" x14ac:dyDescent="0.3">
      <c r="A21" s="93" t="s">
        <v>327</v>
      </c>
      <c r="B21" s="82" t="s">
        <v>301</v>
      </c>
      <c r="C21" s="65" t="s">
        <v>459</v>
      </c>
      <c r="D21" s="109" t="s">
        <v>459</v>
      </c>
      <c r="E21" s="112"/>
      <c r="G21" s="109">
        <f>0.16</f>
        <v>0.16</v>
      </c>
      <c r="H21" s="112">
        <f>2000000/G21</f>
        <v>12500000</v>
      </c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sqref="A1:XFD1048576"/>
    </sheetView>
  </sheetViews>
  <sheetFormatPr defaultRowHeight="15" x14ac:dyDescent="0.25"/>
  <cols>
    <col min="1" max="1" width="9.140625" style="65"/>
    <col min="2" max="2" width="26.5703125" style="65" customWidth="1"/>
    <col min="3" max="3" width="10.5703125" style="65" bestFit="1" customWidth="1"/>
    <col min="4" max="4" width="13.28515625" style="65" customWidth="1"/>
    <col min="5" max="16384" width="9.140625" style="65"/>
  </cols>
  <sheetData>
    <row r="1" spans="1:7" x14ac:dyDescent="0.25">
      <c r="A1" s="116" t="s">
        <v>297</v>
      </c>
      <c r="B1" s="116"/>
      <c r="C1" s="116"/>
      <c r="D1" s="116"/>
      <c r="E1" s="116"/>
      <c r="F1" s="116"/>
      <c r="G1" s="116"/>
    </row>
    <row r="2" spans="1:7" ht="15.75" thickBot="1" x14ac:dyDescent="0.3">
      <c r="A2" s="117"/>
      <c r="B2" s="117"/>
      <c r="C2" s="117"/>
      <c r="D2" s="117"/>
      <c r="E2" s="117"/>
      <c r="F2" s="117"/>
      <c r="G2" s="117"/>
    </row>
    <row r="3" spans="1:7" x14ac:dyDescent="0.25">
      <c r="A3" s="65" t="s">
        <v>180</v>
      </c>
      <c r="B3" s="66" t="s">
        <v>281</v>
      </c>
      <c r="C3" s="65" t="s">
        <v>222</v>
      </c>
      <c r="D3" s="65" t="s">
        <v>286</v>
      </c>
      <c r="E3" s="65" t="s">
        <v>3</v>
      </c>
    </row>
    <row r="4" spans="1:7" x14ac:dyDescent="0.25">
      <c r="A4" s="65" t="s">
        <v>288</v>
      </c>
      <c r="B4" s="66" t="s">
        <v>282</v>
      </c>
      <c r="C4" s="74">
        <v>15000</v>
      </c>
    </row>
    <row r="5" spans="1:7" x14ac:dyDescent="0.25">
      <c r="A5" s="65" t="s">
        <v>289</v>
      </c>
      <c r="B5" s="66" t="s">
        <v>283</v>
      </c>
      <c r="C5" s="74">
        <v>12000</v>
      </c>
      <c r="D5" s="65">
        <v>800</v>
      </c>
    </row>
    <row r="6" spans="1:7" x14ac:dyDescent="0.25">
      <c r="A6" s="65" t="s">
        <v>290</v>
      </c>
      <c r="B6" s="66" t="s">
        <v>284</v>
      </c>
      <c r="C6" s="74">
        <v>12000</v>
      </c>
      <c r="D6" s="65">
        <v>800</v>
      </c>
    </row>
    <row r="7" spans="1:7" x14ac:dyDescent="0.25">
      <c r="A7" s="65" t="s">
        <v>291</v>
      </c>
      <c r="B7" s="66" t="s">
        <v>285</v>
      </c>
      <c r="C7" s="74">
        <v>25000</v>
      </c>
      <c r="D7" s="65">
        <v>4000</v>
      </c>
    </row>
    <row r="8" spans="1:7" x14ac:dyDescent="0.25">
      <c r="A8" s="65" t="s">
        <v>292</v>
      </c>
      <c r="B8" s="66" t="s">
        <v>295</v>
      </c>
      <c r="C8" s="65">
        <v>15000</v>
      </c>
      <c r="D8" s="65">
        <v>800</v>
      </c>
    </row>
    <row r="9" spans="1:7" ht="30" x14ac:dyDescent="0.25">
      <c r="A9" s="65" t="s">
        <v>293</v>
      </c>
      <c r="B9" s="66" t="s">
        <v>370</v>
      </c>
      <c r="C9" s="74">
        <v>7000</v>
      </c>
      <c r="E9" s="65" t="s">
        <v>470</v>
      </c>
    </row>
    <row r="10" spans="1:7" ht="30" x14ac:dyDescent="0.25">
      <c r="A10" s="65" t="s">
        <v>294</v>
      </c>
      <c r="B10" s="66" t="s">
        <v>371</v>
      </c>
      <c r="C10" s="74">
        <v>7000</v>
      </c>
      <c r="E10" s="65" t="s">
        <v>470</v>
      </c>
    </row>
    <row r="11" spans="1:7" ht="45" x14ac:dyDescent="0.25">
      <c r="A11" s="65" t="s">
        <v>296</v>
      </c>
      <c r="B11" s="66" t="s">
        <v>287</v>
      </c>
      <c r="C11" s="65">
        <v>100000</v>
      </c>
    </row>
    <row r="12" spans="1:7" x14ac:dyDescent="0.25">
      <c r="B12" s="66"/>
    </row>
    <row r="13" spans="1:7" x14ac:dyDescent="0.25">
      <c r="B13" s="66"/>
    </row>
    <row r="14" spans="1:7" x14ac:dyDescent="0.25">
      <c r="B14" s="66"/>
    </row>
    <row r="15" spans="1:7" x14ac:dyDescent="0.25">
      <c r="B15" s="66"/>
    </row>
    <row r="16" spans="1:7" x14ac:dyDescent="0.25">
      <c r="B16" s="66"/>
    </row>
    <row r="17" spans="2:2" x14ac:dyDescent="0.25">
      <c r="B17" s="66"/>
    </row>
    <row r="18" spans="2:2" x14ac:dyDescent="0.25">
      <c r="B18" s="66"/>
    </row>
    <row r="19" spans="2:2" x14ac:dyDescent="0.25">
      <c r="B19" s="66"/>
    </row>
    <row r="20" spans="2:2" x14ac:dyDescent="0.25">
      <c r="B20" s="66"/>
    </row>
  </sheetData>
  <mergeCells count="1">
    <mergeCell ref="A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D9756-168D-4212-8BEE-55213F006FB6}">
  <dimension ref="A1:H29"/>
  <sheetViews>
    <sheetView workbookViewId="0">
      <selection activeCell="H21" sqref="A1:H21"/>
    </sheetView>
  </sheetViews>
  <sheetFormatPr defaultRowHeight="15" x14ac:dyDescent="0.25"/>
  <cols>
    <col min="2" max="2" width="30.42578125" style="63" customWidth="1"/>
    <col min="3" max="3" width="32.7109375" customWidth="1"/>
  </cols>
  <sheetData>
    <row r="1" spans="1:8" x14ac:dyDescent="0.25">
      <c r="A1" s="116" t="s">
        <v>419</v>
      </c>
      <c r="B1" s="116"/>
      <c r="C1" s="116"/>
      <c r="D1" s="116"/>
      <c r="E1" s="116"/>
      <c r="F1" s="116"/>
      <c r="G1" s="116"/>
      <c r="H1" s="65"/>
    </row>
    <row r="2" spans="1:8" ht="15.75" thickBot="1" x14ac:dyDescent="0.3">
      <c r="A2" s="117"/>
      <c r="B2" s="117"/>
      <c r="C2" s="117"/>
      <c r="D2" s="117"/>
      <c r="E2" s="117"/>
      <c r="F2" s="117"/>
      <c r="G2" s="117"/>
      <c r="H2" s="65"/>
    </row>
    <row r="3" spans="1:8" ht="30" x14ac:dyDescent="0.25">
      <c r="A3" s="66" t="s">
        <v>180</v>
      </c>
      <c r="B3" s="66" t="s">
        <v>298</v>
      </c>
      <c r="C3" s="87" t="s">
        <v>299</v>
      </c>
      <c r="D3" s="66" t="s">
        <v>300</v>
      </c>
      <c r="E3" s="66"/>
      <c r="F3" s="66"/>
      <c r="G3" s="66"/>
      <c r="H3" s="65"/>
    </row>
    <row r="4" spans="1:8" ht="18.75" x14ac:dyDescent="0.3">
      <c r="A4" s="82" t="s">
        <v>420</v>
      </c>
      <c r="B4" s="82" t="s">
        <v>421</v>
      </c>
      <c r="C4" s="88"/>
      <c r="D4" s="89"/>
      <c r="E4" s="89"/>
      <c r="F4" s="89"/>
      <c r="G4" s="89"/>
      <c r="H4" s="65"/>
    </row>
    <row r="5" spans="1:8" x14ac:dyDescent="0.25">
      <c r="A5" s="85" t="s">
        <v>422</v>
      </c>
      <c r="B5" s="85" t="s">
        <v>423</v>
      </c>
      <c r="C5" s="151">
        <v>20500</v>
      </c>
      <c r="D5" s="152" t="s">
        <v>454</v>
      </c>
      <c r="E5" s="152"/>
      <c r="F5" s="152"/>
      <c r="G5" s="152"/>
      <c r="H5" s="65"/>
    </row>
    <row r="6" spans="1:8" x14ac:dyDescent="0.25">
      <c r="A6" s="65" t="s">
        <v>424</v>
      </c>
      <c r="B6" s="66" t="s">
        <v>425</v>
      </c>
      <c r="C6" s="153">
        <v>16500</v>
      </c>
      <c r="D6" s="152"/>
      <c r="E6" s="152"/>
      <c r="F6" s="152"/>
      <c r="G6" s="152"/>
      <c r="H6" s="65"/>
    </row>
    <row r="7" spans="1:8" ht="30" x14ac:dyDescent="0.25">
      <c r="A7" s="65" t="s">
        <v>426</v>
      </c>
      <c r="B7" s="66" t="s">
        <v>430</v>
      </c>
      <c r="C7" s="153">
        <v>13000</v>
      </c>
      <c r="D7" s="152"/>
      <c r="E7" s="152"/>
      <c r="F7" s="152"/>
      <c r="G7" s="152"/>
      <c r="H7" s="65"/>
    </row>
    <row r="8" spans="1:8" x14ac:dyDescent="0.25">
      <c r="A8" s="65" t="s">
        <v>427</v>
      </c>
      <c r="B8" s="66" t="s">
        <v>429</v>
      </c>
      <c r="C8" s="153">
        <v>11500</v>
      </c>
      <c r="D8" s="152"/>
      <c r="E8" s="152"/>
      <c r="F8" s="152"/>
      <c r="G8" s="152"/>
      <c r="H8" s="65"/>
    </row>
    <row r="9" spans="1:8" x14ac:dyDescent="0.25">
      <c r="A9" s="65" t="s">
        <v>428</v>
      </c>
      <c r="B9" s="66" t="s">
        <v>431</v>
      </c>
      <c r="C9" s="153">
        <v>5500</v>
      </c>
      <c r="D9" s="152"/>
      <c r="E9" s="152"/>
      <c r="F9" s="152"/>
      <c r="G9" s="152"/>
      <c r="H9" s="65"/>
    </row>
    <row r="10" spans="1:8" ht="18.75" x14ac:dyDescent="0.3">
      <c r="A10" s="154" t="s">
        <v>466</v>
      </c>
      <c r="B10" s="84" t="s">
        <v>468</v>
      </c>
      <c r="C10" s="113"/>
      <c r="D10" s="65"/>
      <c r="E10" s="65"/>
      <c r="F10" s="65"/>
      <c r="G10" s="65"/>
      <c r="H10" s="65"/>
    </row>
    <row r="11" spans="1:8" x14ac:dyDescent="0.25">
      <c r="A11" s="65" t="s">
        <v>467</v>
      </c>
      <c r="B11" s="66" t="s">
        <v>469</v>
      </c>
      <c r="C11" s="113">
        <v>25000</v>
      </c>
      <c r="D11" s="65"/>
      <c r="E11" s="65"/>
      <c r="F11" s="65"/>
      <c r="G11" s="65"/>
      <c r="H11" s="65"/>
    </row>
    <row r="12" spans="1:8" x14ac:dyDescent="0.25">
      <c r="A12" s="65"/>
      <c r="B12" s="66"/>
      <c r="C12" s="113"/>
      <c r="D12" s="65"/>
      <c r="E12" s="65"/>
      <c r="F12" s="65"/>
      <c r="G12" s="65"/>
      <c r="H12" s="65"/>
    </row>
    <row r="13" spans="1:8" x14ac:dyDescent="0.25">
      <c r="A13" s="65"/>
      <c r="B13" s="66"/>
      <c r="C13" s="113"/>
      <c r="D13" s="65"/>
      <c r="E13" s="65"/>
      <c r="F13" s="65"/>
      <c r="G13" s="65"/>
      <c r="H13" s="65"/>
    </row>
    <row r="14" spans="1:8" x14ac:dyDescent="0.25">
      <c r="A14" s="65"/>
      <c r="B14" s="66"/>
      <c r="C14" s="113"/>
      <c r="D14" s="65"/>
      <c r="E14" s="65"/>
      <c r="F14" s="65"/>
      <c r="G14" s="65"/>
      <c r="H14" s="65"/>
    </row>
    <row r="15" spans="1:8" x14ac:dyDescent="0.25">
      <c r="A15" s="65"/>
      <c r="B15" s="66"/>
      <c r="C15" s="113"/>
      <c r="D15" s="65"/>
      <c r="E15" s="65"/>
      <c r="F15" s="65"/>
      <c r="G15" s="65"/>
      <c r="H15" s="65"/>
    </row>
    <row r="16" spans="1:8" x14ac:dyDescent="0.25">
      <c r="A16" s="65"/>
      <c r="B16" s="66"/>
      <c r="C16" s="113"/>
      <c r="D16" s="65"/>
      <c r="E16" s="65"/>
      <c r="F16" s="65"/>
      <c r="G16" s="65"/>
      <c r="H16" s="65"/>
    </row>
    <row r="17" spans="1:8" x14ac:dyDescent="0.25">
      <c r="A17" s="65"/>
      <c r="B17" s="66"/>
      <c r="C17" s="113"/>
      <c r="D17" s="65"/>
      <c r="E17" s="65"/>
      <c r="F17" s="65"/>
      <c r="G17" s="65"/>
      <c r="H17" s="65"/>
    </row>
    <row r="18" spans="1:8" x14ac:dyDescent="0.25">
      <c r="A18" s="65"/>
      <c r="B18" s="66"/>
      <c r="C18" s="113"/>
      <c r="D18" s="65"/>
      <c r="E18" s="65"/>
      <c r="F18" s="65"/>
      <c r="G18" s="65"/>
      <c r="H18" s="65"/>
    </row>
    <row r="19" spans="1:8" x14ac:dyDescent="0.25">
      <c r="A19" s="65"/>
      <c r="B19" s="66"/>
      <c r="C19" s="113"/>
      <c r="D19" s="65"/>
      <c r="E19" s="65"/>
      <c r="F19" s="65"/>
      <c r="G19" s="65"/>
      <c r="H19" s="65"/>
    </row>
    <row r="20" spans="1:8" x14ac:dyDescent="0.25">
      <c r="A20" s="65"/>
      <c r="B20" s="66"/>
      <c r="C20" s="113"/>
      <c r="D20" s="65"/>
      <c r="E20" s="65"/>
      <c r="F20" s="65"/>
      <c r="G20" s="65"/>
      <c r="H20" s="65"/>
    </row>
    <row r="21" spans="1:8" x14ac:dyDescent="0.25">
      <c r="A21" s="65"/>
      <c r="B21" s="66"/>
      <c r="C21" s="113"/>
      <c r="D21" s="65"/>
      <c r="E21" s="65"/>
      <c r="F21" s="65"/>
      <c r="G21" s="65"/>
      <c r="H21" s="65"/>
    </row>
    <row r="22" spans="1:8" x14ac:dyDescent="0.25">
      <c r="C22" s="98"/>
    </row>
    <row r="23" spans="1:8" x14ac:dyDescent="0.25">
      <c r="C23" s="98"/>
    </row>
    <row r="24" spans="1:8" x14ac:dyDescent="0.25">
      <c r="C24" s="98"/>
    </row>
    <row r="25" spans="1:8" x14ac:dyDescent="0.25">
      <c r="C25" s="98"/>
    </row>
    <row r="26" spans="1:8" x14ac:dyDescent="0.25">
      <c r="C26" s="98"/>
    </row>
    <row r="27" spans="1:8" x14ac:dyDescent="0.25">
      <c r="C27" s="98"/>
    </row>
    <row r="28" spans="1:8" x14ac:dyDescent="0.25">
      <c r="C28" s="98"/>
    </row>
    <row r="29" spans="1:8" x14ac:dyDescent="0.25">
      <c r="C29" s="98"/>
    </row>
  </sheetData>
  <mergeCells count="2">
    <mergeCell ref="A1:G2"/>
    <mergeCell ref="D5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zoomScaleNormal="100" workbookViewId="0">
      <selection activeCell="A41" sqref="A41"/>
    </sheetView>
  </sheetViews>
  <sheetFormatPr defaultRowHeight="15" x14ac:dyDescent="0.25"/>
  <cols>
    <col min="1" max="1" width="20.28515625" customWidth="1"/>
    <col min="2" max="2" width="9.85546875" bestFit="1" customWidth="1"/>
    <col min="3" max="3" width="29" customWidth="1"/>
    <col min="4" max="4" width="39.42578125" customWidth="1"/>
    <col min="5" max="5" width="16" customWidth="1"/>
    <col min="6" max="6" width="17.42578125" customWidth="1"/>
    <col min="7" max="7" width="15.28515625" customWidth="1"/>
  </cols>
  <sheetData>
    <row r="1" spans="1:7" x14ac:dyDescent="0.25">
      <c r="A1" s="119" t="s">
        <v>219</v>
      </c>
      <c r="B1" s="119"/>
      <c r="C1" s="119"/>
      <c r="D1" s="119"/>
      <c r="E1" s="119"/>
      <c r="F1" s="119"/>
      <c r="G1" s="119"/>
    </row>
    <row r="2" spans="1:7" ht="36.75" customHeight="1" thickBot="1" x14ac:dyDescent="0.3">
      <c r="A2" s="120"/>
      <c r="B2" s="120"/>
      <c r="C2" s="120"/>
      <c r="D2" s="120"/>
      <c r="E2" s="120"/>
      <c r="F2" s="120"/>
      <c r="G2" s="120"/>
    </row>
    <row r="3" spans="1:7" ht="15.75" x14ac:dyDescent="0.25">
      <c r="A3" s="125" t="s">
        <v>0</v>
      </c>
      <c r="B3" s="126"/>
      <c r="C3" s="126"/>
      <c r="D3" s="126"/>
      <c r="E3" s="126"/>
      <c r="F3" s="126"/>
      <c r="G3" s="127"/>
    </row>
    <row r="4" spans="1:7" x14ac:dyDescent="0.25">
      <c r="A4" s="1" t="s">
        <v>1</v>
      </c>
      <c r="B4" s="2" t="s">
        <v>180</v>
      </c>
      <c r="C4" s="2" t="s">
        <v>2</v>
      </c>
      <c r="D4" s="2" t="s">
        <v>3</v>
      </c>
      <c r="E4" s="2" t="s">
        <v>222</v>
      </c>
      <c r="F4" s="2" t="s">
        <v>5</v>
      </c>
      <c r="G4" s="3" t="s">
        <v>6</v>
      </c>
    </row>
    <row r="5" spans="1:7" ht="36" x14ac:dyDescent="0.25">
      <c r="A5" s="123" t="s">
        <v>7</v>
      </c>
      <c r="B5" s="28" t="s">
        <v>177</v>
      </c>
      <c r="C5" s="122" t="s">
        <v>8</v>
      </c>
      <c r="D5" s="4" t="s">
        <v>9</v>
      </c>
      <c r="E5" s="28">
        <v>3000</v>
      </c>
      <c r="F5" s="122" t="s">
        <v>62</v>
      </c>
      <c r="G5" s="122" t="s">
        <v>11</v>
      </c>
    </row>
    <row r="6" spans="1:7" ht="60" x14ac:dyDescent="0.25">
      <c r="A6" s="123"/>
      <c r="B6" s="54" t="s">
        <v>178</v>
      </c>
      <c r="C6" s="122"/>
      <c r="D6" s="4" t="s">
        <v>12</v>
      </c>
      <c r="E6" s="28">
        <v>3600</v>
      </c>
      <c r="F6" s="122"/>
      <c r="G6" s="122"/>
    </row>
    <row r="7" spans="1:7" ht="84" x14ac:dyDescent="0.25">
      <c r="A7" s="123"/>
      <c r="B7" s="28" t="s">
        <v>179</v>
      </c>
      <c r="C7" s="122"/>
      <c r="D7" s="4" t="s">
        <v>13</v>
      </c>
      <c r="E7" s="49">
        <v>3600</v>
      </c>
      <c r="F7" s="122"/>
      <c r="G7" s="122"/>
    </row>
    <row r="8" spans="1:7" ht="60" x14ac:dyDescent="0.25">
      <c r="A8" s="123"/>
      <c r="B8" s="28" t="s">
        <v>181</v>
      </c>
      <c r="C8" s="122"/>
      <c r="D8" s="4" t="s">
        <v>14</v>
      </c>
      <c r="E8" s="28">
        <v>4400</v>
      </c>
      <c r="F8" s="122"/>
      <c r="G8" s="122"/>
    </row>
    <row r="9" spans="1:7" ht="36" x14ac:dyDescent="0.25">
      <c r="A9" s="123"/>
      <c r="B9" s="4" t="s">
        <v>182</v>
      </c>
      <c r="C9" s="4" t="s">
        <v>15</v>
      </c>
      <c r="D9" s="4" t="s">
        <v>149</v>
      </c>
      <c r="E9" s="4">
        <v>4600</v>
      </c>
      <c r="F9" s="122"/>
      <c r="G9" s="122" t="s">
        <v>16</v>
      </c>
    </row>
    <row r="10" spans="1:7" ht="36" x14ac:dyDescent="0.25">
      <c r="A10" s="123"/>
      <c r="B10" s="4" t="s">
        <v>183</v>
      </c>
      <c r="C10" s="4" t="s">
        <v>17</v>
      </c>
      <c r="D10" s="4" t="s">
        <v>18</v>
      </c>
      <c r="E10" s="48">
        <v>4600</v>
      </c>
      <c r="F10" s="122"/>
      <c r="G10" s="122"/>
    </row>
    <row r="11" spans="1:7" ht="36" x14ac:dyDescent="0.25">
      <c r="A11" s="123"/>
      <c r="B11" s="4" t="s">
        <v>184</v>
      </c>
      <c r="C11" s="4" t="s">
        <v>19</v>
      </c>
      <c r="D11" s="4" t="s">
        <v>20</v>
      </c>
      <c r="E11" s="49">
        <v>3600</v>
      </c>
      <c r="F11" s="122"/>
      <c r="G11" s="122"/>
    </row>
    <row r="12" spans="1:7" ht="48" x14ac:dyDescent="0.25">
      <c r="A12" s="123"/>
      <c r="B12" s="4" t="s">
        <v>185</v>
      </c>
      <c r="C12" s="4" t="s">
        <v>21</v>
      </c>
      <c r="D12" s="4" t="s">
        <v>150</v>
      </c>
      <c r="E12" s="49">
        <v>3600</v>
      </c>
      <c r="F12" s="122"/>
      <c r="G12" s="122" t="s">
        <v>11</v>
      </c>
    </row>
    <row r="13" spans="1:7" ht="60" x14ac:dyDescent="0.25">
      <c r="A13" s="123"/>
      <c r="B13" s="4" t="s">
        <v>186</v>
      </c>
      <c r="C13" s="4" t="s">
        <v>22</v>
      </c>
      <c r="D13" s="4" t="s">
        <v>151</v>
      </c>
      <c r="E13" s="4">
        <v>6000</v>
      </c>
      <c r="F13" s="122"/>
      <c r="G13" s="122"/>
    </row>
    <row r="14" spans="1:7" ht="48" x14ac:dyDescent="0.25">
      <c r="A14" s="123"/>
      <c r="B14" s="4" t="s">
        <v>187</v>
      </c>
      <c r="C14" s="4" t="s">
        <v>23</v>
      </c>
      <c r="D14" s="4" t="s">
        <v>24</v>
      </c>
      <c r="E14" s="4">
        <v>4000</v>
      </c>
      <c r="F14" s="122"/>
      <c r="G14" s="122"/>
    </row>
    <row r="15" spans="1:7" ht="48" x14ac:dyDescent="0.25">
      <c r="A15" s="123"/>
      <c r="B15" s="4" t="s">
        <v>188</v>
      </c>
      <c r="C15" s="4" t="s">
        <v>25</v>
      </c>
      <c r="D15" s="4" t="s">
        <v>26</v>
      </c>
      <c r="E15" s="4">
        <v>3000</v>
      </c>
      <c r="F15" s="122"/>
      <c r="G15" s="122"/>
    </row>
    <row r="16" spans="1:7" ht="36" x14ac:dyDescent="0.25">
      <c r="A16" s="123"/>
      <c r="B16" s="4" t="s">
        <v>189</v>
      </c>
      <c r="C16" s="4" t="s">
        <v>27</v>
      </c>
      <c r="D16" s="4" t="s">
        <v>28</v>
      </c>
      <c r="E16" s="48">
        <v>3000</v>
      </c>
      <c r="F16" s="122"/>
      <c r="G16" s="122" t="s">
        <v>29</v>
      </c>
    </row>
    <row r="17" spans="1:7" ht="48" x14ac:dyDescent="0.25">
      <c r="A17" s="123"/>
      <c r="B17" s="4" t="s">
        <v>190</v>
      </c>
      <c r="C17" s="4" t="s">
        <v>30</v>
      </c>
      <c r="D17" s="4" t="s">
        <v>31</v>
      </c>
      <c r="E17" s="48">
        <v>4000</v>
      </c>
      <c r="F17" s="122"/>
      <c r="G17" s="122"/>
    </row>
    <row r="18" spans="1:7" ht="48" x14ac:dyDescent="0.25">
      <c r="A18" s="123"/>
      <c r="B18" s="4" t="s">
        <v>191</v>
      </c>
      <c r="C18" s="4" t="s">
        <v>32</v>
      </c>
      <c r="D18" s="4" t="s">
        <v>33</v>
      </c>
      <c r="E18" s="4">
        <v>6000</v>
      </c>
      <c r="F18" s="4" t="s">
        <v>34</v>
      </c>
      <c r="G18" s="121" t="s">
        <v>11</v>
      </c>
    </row>
    <row r="19" spans="1:7" ht="60" x14ac:dyDescent="0.25">
      <c r="A19" s="123"/>
      <c r="B19" s="4" t="s">
        <v>192</v>
      </c>
      <c r="C19" s="4" t="s">
        <v>37</v>
      </c>
      <c r="D19" s="4" t="s">
        <v>35</v>
      </c>
      <c r="E19" s="4" t="s">
        <v>148</v>
      </c>
      <c r="F19" s="4" t="s">
        <v>36</v>
      </c>
      <c r="G19" s="121"/>
    </row>
    <row r="20" spans="1:7" ht="48" x14ac:dyDescent="0.25">
      <c r="A20" s="123"/>
      <c r="B20" s="34" t="s">
        <v>193</v>
      </c>
      <c r="C20" s="4" t="s">
        <v>110</v>
      </c>
      <c r="D20" s="4" t="s">
        <v>38</v>
      </c>
      <c r="E20" s="4">
        <v>12000</v>
      </c>
      <c r="F20" s="29" t="s">
        <v>39</v>
      </c>
      <c r="G20" s="121"/>
    </row>
    <row r="21" spans="1:7" ht="24" x14ac:dyDescent="0.25">
      <c r="A21" s="123"/>
      <c r="B21" s="4" t="s">
        <v>194</v>
      </c>
      <c r="C21" s="4" t="s">
        <v>40</v>
      </c>
      <c r="D21" s="4" t="s">
        <v>41</v>
      </c>
      <c r="E21" s="4">
        <v>30000</v>
      </c>
      <c r="F21" s="29" t="s">
        <v>42</v>
      </c>
      <c r="G21" s="121"/>
    </row>
    <row r="22" spans="1:7" ht="24" x14ac:dyDescent="0.25">
      <c r="A22" s="123"/>
      <c r="B22" s="4" t="s">
        <v>195</v>
      </c>
      <c r="C22" s="4" t="s">
        <v>43</v>
      </c>
      <c r="D22" s="4" t="s">
        <v>44</v>
      </c>
      <c r="E22" s="4">
        <v>9000</v>
      </c>
      <c r="F22" s="4" t="s">
        <v>45</v>
      </c>
      <c r="G22" s="121"/>
    </row>
    <row r="23" spans="1:7" ht="24" x14ac:dyDescent="0.25">
      <c r="A23" s="123"/>
      <c r="B23" s="58" t="s">
        <v>196</v>
      </c>
      <c r="C23" s="4" t="s">
        <v>46</v>
      </c>
      <c r="D23" s="4" t="s">
        <v>47</v>
      </c>
      <c r="E23" s="4">
        <v>12000</v>
      </c>
      <c r="F23" s="4" t="s">
        <v>39</v>
      </c>
      <c r="G23" s="121"/>
    </row>
    <row r="24" spans="1:7" ht="36" x14ac:dyDescent="0.25">
      <c r="A24" s="123"/>
      <c r="B24" s="58" t="s">
        <v>197</v>
      </c>
      <c r="C24" s="4" t="s">
        <v>198</v>
      </c>
      <c r="D24" s="4" t="s">
        <v>48</v>
      </c>
      <c r="E24" s="4">
        <v>8000</v>
      </c>
      <c r="F24" s="4" t="s">
        <v>45</v>
      </c>
      <c r="G24" s="121"/>
    </row>
    <row r="25" spans="1:7" ht="60" x14ac:dyDescent="0.25">
      <c r="A25" s="123" t="s">
        <v>49</v>
      </c>
      <c r="B25" s="58" t="s">
        <v>199</v>
      </c>
      <c r="C25" s="4" t="s">
        <v>113</v>
      </c>
      <c r="D25" s="4" t="s">
        <v>114</v>
      </c>
      <c r="E25" s="4">
        <v>1200</v>
      </c>
      <c r="F25" s="4" t="s">
        <v>45</v>
      </c>
      <c r="G25" s="121"/>
    </row>
    <row r="26" spans="1:7" ht="48" x14ac:dyDescent="0.25">
      <c r="A26" s="123"/>
      <c r="B26" s="58" t="s">
        <v>200</v>
      </c>
      <c r="C26" s="4" t="s">
        <v>111</v>
      </c>
      <c r="D26" s="4" t="s">
        <v>50</v>
      </c>
      <c r="E26" s="4">
        <v>8000</v>
      </c>
      <c r="F26" s="4" t="s">
        <v>39</v>
      </c>
      <c r="G26" s="121"/>
    </row>
    <row r="27" spans="1:7" ht="48" x14ac:dyDescent="0.25">
      <c r="A27" s="123"/>
      <c r="B27" s="58" t="s">
        <v>201</v>
      </c>
      <c r="C27" s="4" t="s">
        <v>111</v>
      </c>
      <c r="D27" s="4" t="s">
        <v>51</v>
      </c>
      <c r="E27" s="4">
        <v>8000</v>
      </c>
      <c r="F27" s="4" t="s">
        <v>52</v>
      </c>
      <c r="G27" s="121"/>
    </row>
    <row r="28" spans="1:7" ht="48" x14ac:dyDescent="0.25">
      <c r="A28" s="123"/>
      <c r="B28" s="58" t="s">
        <v>202</v>
      </c>
      <c r="C28" s="4" t="s">
        <v>112</v>
      </c>
      <c r="D28" s="4" t="s">
        <v>53</v>
      </c>
      <c r="E28" s="4">
        <v>17000</v>
      </c>
      <c r="F28" s="4" t="s">
        <v>52</v>
      </c>
      <c r="G28" s="121"/>
    </row>
    <row r="29" spans="1:7" ht="48" x14ac:dyDescent="0.25">
      <c r="A29" s="123"/>
      <c r="B29" s="4" t="s">
        <v>204</v>
      </c>
      <c r="C29" s="4" t="s">
        <v>115</v>
      </c>
      <c r="D29" s="4" t="s">
        <v>54</v>
      </c>
      <c r="E29" s="4">
        <v>1000</v>
      </c>
      <c r="F29" s="4" t="s">
        <v>45</v>
      </c>
      <c r="G29" s="121"/>
    </row>
    <row r="30" spans="1:7" ht="60" x14ac:dyDescent="0.25">
      <c r="A30" s="123"/>
      <c r="B30" s="4" t="s">
        <v>203</v>
      </c>
      <c r="C30" s="4" t="s">
        <v>116</v>
      </c>
      <c r="D30" s="4" t="s">
        <v>117</v>
      </c>
      <c r="E30" s="4">
        <v>2000</v>
      </c>
      <c r="F30" s="4" t="s">
        <v>45</v>
      </c>
      <c r="G30" s="121"/>
    </row>
    <row r="31" spans="1:7" ht="48" x14ac:dyDescent="0.25">
      <c r="A31" s="123"/>
      <c r="B31" s="4" t="s">
        <v>205</v>
      </c>
      <c r="C31" s="4" t="s">
        <v>118</v>
      </c>
      <c r="D31" s="4" t="s">
        <v>119</v>
      </c>
      <c r="E31" s="4">
        <v>2000</v>
      </c>
      <c r="F31" s="4" t="s">
        <v>45</v>
      </c>
      <c r="G31" s="121"/>
    </row>
    <row r="32" spans="1:7" ht="36" x14ac:dyDescent="0.25">
      <c r="A32" s="123"/>
      <c r="B32" s="4" t="s">
        <v>206</v>
      </c>
      <c r="C32" s="122" t="s">
        <v>56</v>
      </c>
      <c r="D32" s="4" t="s">
        <v>57</v>
      </c>
      <c r="E32" s="4">
        <v>8000</v>
      </c>
      <c r="F32" s="4" t="s">
        <v>39</v>
      </c>
      <c r="G32" s="121"/>
    </row>
    <row r="33" spans="1:7" ht="36" x14ac:dyDescent="0.25">
      <c r="A33" s="123"/>
      <c r="B33" s="4" t="s">
        <v>207</v>
      </c>
      <c r="C33" s="122"/>
      <c r="D33" s="4" t="s">
        <v>58</v>
      </c>
      <c r="E33" s="4">
        <v>8000</v>
      </c>
      <c r="F33" s="4" t="s">
        <v>120</v>
      </c>
      <c r="G33" s="121"/>
    </row>
    <row r="34" spans="1:7" ht="36" x14ac:dyDescent="0.25">
      <c r="A34" s="123"/>
      <c r="B34" s="4" t="s">
        <v>208</v>
      </c>
      <c r="C34" s="122"/>
      <c r="D34" s="4" t="s">
        <v>59</v>
      </c>
      <c r="E34" s="4">
        <v>18000</v>
      </c>
      <c r="F34" s="4" t="s">
        <v>94</v>
      </c>
      <c r="G34" s="121"/>
    </row>
    <row r="35" spans="1:7" ht="48" x14ac:dyDescent="0.25">
      <c r="A35" s="124" t="s">
        <v>60</v>
      </c>
      <c r="B35" s="4" t="s">
        <v>209</v>
      </c>
      <c r="C35" s="4" t="s">
        <v>61</v>
      </c>
      <c r="D35" s="4" t="s">
        <v>216</v>
      </c>
      <c r="E35" s="4" t="s">
        <v>132</v>
      </c>
      <c r="F35" s="4" t="s">
        <v>62</v>
      </c>
      <c r="G35" s="121"/>
    </row>
    <row r="36" spans="1:7" ht="48" x14ac:dyDescent="0.25">
      <c r="A36" s="124"/>
      <c r="B36" s="4" t="s">
        <v>210</v>
      </c>
      <c r="C36" s="4" t="s">
        <v>61</v>
      </c>
      <c r="D36" s="4" t="s">
        <v>215</v>
      </c>
      <c r="E36" s="4" t="s">
        <v>132</v>
      </c>
      <c r="F36" s="4" t="s">
        <v>62</v>
      </c>
      <c r="G36" s="121"/>
    </row>
    <row r="37" spans="1:7" ht="24" x14ac:dyDescent="0.25">
      <c r="A37" s="35" t="s">
        <v>133</v>
      </c>
      <c r="B37" s="35" t="s">
        <v>211</v>
      </c>
      <c r="C37" s="34" t="s">
        <v>135</v>
      </c>
      <c r="D37" s="34" t="s">
        <v>136</v>
      </c>
      <c r="E37" s="34">
        <v>3000</v>
      </c>
      <c r="F37" s="34" t="s">
        <v>137</v>
      </c>
      <c r="G37" s="36"/>
    </row>
    <row r="38" spans="1:7" ht="24" x14ac:dyDescent="0.25">
      <c r="A38" s="35" t="s">
        <v>134</v>
      </c>
      <c r="B38" s="35" t="s">
        <v>212</v>
      </c>
      <c r="C38" s="37" t="s">
        <v>135</v>
      </c>
      <c r="D38" s="34" t="s">
        <v>136</v>
      </c>
      <c r="E38" s="34">
        <v>3000</v>
      </c>
      <c r="F38" s="38" t="s">
        <v>137</v>
      </c>
      <c r="G38" s="36"/>
    </row>
    <row r="39" spans="1:7" s="32" customFormat="1" ht="60" x14ac:dyDescent="0.25">
      <c r="A39" s="11" t="s">
        <v>141</v>
      </c>
      <c r="B39" s="35" t="s">
        <v>213</v>
      </c>
      <c r="C39" s="34" t="s">
        <v>218</v>
      </c>
      <c r="D39" s="34" t="s">
        <v>217</v>
      </c>
      <c r="E39" s="37" t="s">
        <v>169</v>
      </c>
      <c r="F39" s="38" t="s">
        <v>142</v>
      </c>
      <c r="G39" s="39"/>
    </row>
    <row r="40" spans="1:7" s="33" customFormat="1" ht="57" x14ac:dyDescent="0.25">
      <c r="A40" s="29" t="s">
        <v>147</v>
      </c>
      <c r="B40" s="40" t="s">
        <v>214</v>
      </c>
      <c r="C40" s="34" t="s">
        <v>218</v>
      </c>
      <c r="D40" s="41" t="s">
        <v>221</v>
      </c>
      <c r="E40" s="40">
        <v>10000</v>
      </c>
      <c r="F40" s="34" t="s">
        <v>62</v>
      </c>
      <c r="G40" s="40"/>
    </row>
    <row r="41" spans="1:7" x14ac:dyDescent="0.25">
      <c r="A41" t="s">
        <v>220</v>
      </c>
    </row>
  </sheetData>
  <mergeCells count="13">
    <mergeCell ref="G18:G36"/>
    <mergeCell ref="C32:C34"/>
    <mergeCell ref="A25:A34"/>
    <mergeCell ref="A35:A36"/>
    <mergeCell ref="A1:G2"/>
    <mergeCell ref="A3:G3"/>
    <mergeCell ref="A5:A24"/>
    <mergeCell ref="C5:C8"/>
    <mergeCell ref="F5:F17"/>
    <mergeCell ref="G5:G8"/>
    <mergeCell ref="G9:G11"/>
    <mergeCell ref="G12:G15"/>
    <mergeCell ref="G16:G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opLeftCell="A49" zoomScaleNormal="100" workbookViewId="0">
      <selection activeCell="B59" sqref="B59"/>
    </sheetView>
  </sheetViews>
  <sheetFormatPr defaultRowHeight="15" x14ac:dyDescent="0.25"/>
  <cols>
    <col min="1" max="1" width="32.5703125" customWidth="1"/>
    <col min="2" max="2" width="7.140625" bestFit="1" customWidth="1"/>
    <col min="3" max="3" width="29" customWidth="1"/>
    <col min="4" max="4" width="45.5703125" customWidth="1"/>
    <col min="5" max="5" width="20.140625" customWidth="1"/>
    <col min="6" max="6" width="32.7109375" customWidth="1"/>
    <col min="7" max="7" width="15.28515625" customWidth="1"/>
  </cols>
  <sheetData>
    <row r="1" spans="1:7" x14ac:dyDescent="0.25">
      <c r="A1" s="119" t="s">
        <v>219</v>
      </c>
      <c r="B1" s="119"/>
      <c r="C1" s="119"/>
      <c r="D1" s="119"/>
      <c r="E1" s="119"/>
      <c r="F1" s="119"/>
      <c r="G1" s="119"/>
    </row>
    <row r="2" spans="1:7" ht="15.75" thickBot="1" x14ac:dyDescent="0.3">
      <c r="A2" s="120"/>
      <c r="B2" s="120"/>
      <c r="C2" s="120"/>
      <c r="D2" s="120"/>
      <c r="E2" s="120"/>
      <c r="F2" s="120"/>
      <c r="G2" s="120"/>
    </row>
    <row r="3" spans="1:7" ht="15.75" x14ac:dyDescent="0.25">
      <c r="A3" s="130" t="s">
        <v>63</v>
      </c>
      <c r="B3" s="131"/>
      <c r="C3" s="131"/>
      <c r="D3" s="131"/>
      <c r="E3" s="131"/>
      <c r="F3" s="131"/>
      <c r="G3" s="132"/>
    </row>
    <row r="4" spans="1:7" x14ac:dyDescent="0.25">
      <c r="A4" s="5" t="s">
        <v>1</v>
      </c>
      <c r="B4" s="6" t="s">
        <v>180</v>
      </c>
      <c r="C4" s="7" t="s">
        <v>2</v>
      </c>
      <c r="D4" s="6" t="s">
        <v>3</v>
      </c>
      <c r="E4" s="6" t="s">
        <v>4</v>
      </c>
      <c r="F4" s="6" t="s">
        <v>5</v>
      </c>
      <c r="G4" s="8" t="s">
        <v>6</v>
      </c>
    </row>
    <row r="5" spans="1:7" ht="60" x14ac:dyDescent="0.25">
      <c r="A5" s="133" t="s">
        <v>7</v>
      </c>
      <c r="B5" s="9" t="s">
        <v>223</v>
      </c>
      <c r="C5" s="10" t="s">
        <v>64</v>
      </c>
      <c r="D5" s="9" t="s">
        <v>227</v>
      </c>
      <c r="E5" s="9">
        <v>4000</v>
      </c>
      <c r="F5" s="149" t="s">
        <v>62</v>
      </c>
      <c r="G5" s="136" t="s">
        <v>11</v>
      </c>
    </row>
    <row r="6" spans="1:7" ht="45" x14ac:dyDescent="0.25">
      <c r="A6" s="134"/>
      <c r="B6" s="9" t="s">
        <v>224</v>
      </c>
      <c r="C6" s="9" t="s">
        <v>65</v>
      </c>
      <c r="D6" s="9" t="s">
        <v>66</v>
      </c>
      <c r="E6" s="9">
        <v>4000</v>
      </c>
      <c r="F6" s="149"/>
      <c r="G6" s="137"/>
    </row>
    <row r="7" spans="1:7" ht="60" x14ac:dyDescent="0.25">
      <c r="A7" s="134"/>
      <c r="B7" s="9" t="s">
        <v>225</v>
      </c>
      <c r="C7" s="9" t="s">
        <v>67</v>
      </c>
      <c r="D7" s="9" t="s">
        <v>68</v>
      </c>
      <c r="E7" s="9">
        <v>6000</v>
      </c>
      <c r="F7" s="149"/>
      <c r="G7" s="137"/>
    </row>
    <row r="8" spans="1:7" ht="75" x14ac:dyDescent="0.25">
      <c r="A8" s="134"/>
      <c r="B8" s="9" t="s">
        <v>226</v>
      </c>
      <c r="C8" s="9" t="s">
        <v>69</v>
      </c>
      <c r="D8" s="9" t="s">
        <v>70</v>
      </c>
      <c r="E8" s="9">
        <v>6000</v>
      </c>
      <c r="F8" s="149"/>
      <c r="G8" s="137"/>
    </row>
    <row r="9" spans="1:7" ht="75" x14ac:dyDescent="0.25">
      <c r="A9" s="134"/>
      <c r="B9" s="9" t="s">
        <v>228</v>
      </c>
      <c r="C9" s="9" t="s">
        <v>71</v>
      </c>
      <c r="D9" s="9" t="s">
        <v>72</v>
      </c>
      <c r="E9" s="9">
        <v>6000</v>
      </c>
      <c r="F9" s="149"/>
      <c r="G9" s="137"/>
    </row>
    <row r="10" spans="1:7" ht="60" x14ac:dyDescent="0.25">
      <c r="A10" s="134"/>
      <c r="B10" s="9" t="s">
        <v>229</v>
      </c>
      <c r="C10" s="9" t="s">
        <v>73</v>
      </c>
      <c r="D10" s="9" t="s">
        <v>128</v>
      </c>
      <c r="E10" s="9">
        <v>6000</v>
      </c>
      <c r="F10" s="149"/>
      <c r="G10" s="137"/>
    </row>
    <row r="11" spans="1:7" ht="60" x14ac:dyDescent="0.25">
      <c r="A11" s="134"/>
      <c r="B11" s="9" t="s">
        <v>230</v>
      </c>
      <c r="C11" s="9" t="s">
        <v>74</v>
      </c>
      <c r="D11" s="9" t="s">
        <v>127</v>
      </c>
      <c r="E11" s="9">
        <v>6000</v>
      </c>
      <c r="F11" s="149"/>
      <c r="G11" s="137"/>
    </row>
    <row r="12" spans="1:7" ht="75" x14ac:dyDescent="0.25">
      <c r="A12" s="134"/>
      <c r="B12" s="9" t="s">
        <v>231</v>
      </c>
      <c r="C12" s="11" t="s">
        <v>232</v>
      </c>
      <c r="D12" s="12" t="s">
        <v>233</v>
      </c>
      <c r="E12" s="9">
        <v>4000</v>
      </c>
      <c r="F12" s="149"/>
      <c r="G12" s="138"/>
    </row>
    <row r="13" spans="1:7" ht="75" x14ac:dyDescent="0.25">
      <c r="A13" s="134"/>
      <c r="B13" s="9" t="s">
        <v>234</v>
      </c>
      <c r="C13" s="9" t="s">
        <v>75</v>
      </c>
      <c r="D13" s="9" t="s">
        <v>76</v>
      </c>
      <c r="E13" s="9">
        <v>6000</v>
      </c>
      <c r="F13" s="11"/>
      <c r="G13" s="139" t="s">
        <v>16</v>
      </c>
    </row>
    <row r="14" spans="1:7" ht="60" x14ac:dyDescent="0.25">
      <c r="A14" s="134"/>
      <c r="B14" s="59" t="s">
        <v>235</v>
      </c>
      <c r="C14" s="9" t="s">
        <v>77</v>
      </c>
      <c r="D14" s="9" t="s">
        <v>78</v>
      </c>
      <c r="E14" s="9">
        <v>6000</v>
      </c>
      <c r="F14" s="11"/>
      <c r="G14" s="140"/>
    </row>
    <row r="15" spans="1:7" ht="60" x14ac:dyDescent="0.25">
      <c r="A15" s="134"/>
      <c r="B15" s="59" t="s">
        <v>236</v>
      </c>
      <c r="C15" s="9" t="s">
        <v>79</v>
      </c>
      <c r="D15" s="12" t="s">
        <v>20</v>
      </c>
      <c r="E15" s="9">
        <v>6000</v>
      </c>
      <c r="F15" s="11"/>
      <c r="G15" s="141"/>
    </row>
    <row r="16" spans="1:7" ht="30" x14ac:dyDescent="0.25">
      <c r="A16" s="134"/>
      <c r="B16" s="60" t="s">
        <v>237</v>
      </c>
      <c r="C16" s="15" t="s">
        <v>80</v>
      </c>
      <c r="D16" s="16" t="s">
        <v>81</v>
      </c>
      <c r="E16" s="17">
        <v>4000</v>
      </c>
      <c r="F16" s="42" t="s">
        <v>10</v>
      </c>
      <c r="G16" s="150" t="s">
        <v>11</v>
      </c>
    </row>
    <row r="17" spans="1:7" ht="75" x14ac:dyDescent="0.25">
      <c r="A17" s="134"/>
      <c r="B17" s="59" t="s">
        <v>238</v>
      </c>
      <c r="C17" s="9" t="s">
        <v>82</v>
      </c>
      <c r="D17" s="9" t="s">
        <v>83</v>
      </c>
      <c r="E17" s="9">
        <v>6000</v>
      </c>
      <c r="F17" s="18" t="s">
        <v>45</v>
      </c>
      <c r="G17" s="140"/>
    </row>
    <row r="18" spans="1:7" ht="60" x14ac:dyDescent="0.25">
      <c r="A18" s="135"/>
      <c r="B18" s="59" t="s">
        <v>239</v>
      </c>
      <c r="C18" s="9" t="s">
        <v>84</v>
      </c>
      <c r="D18" s="9" t="s">
        <v>83</v>
      </c>
      <c r="E18" s="9">
        <v>6000</v>
      </c>
      <c r="F18" s="12" t="s">
        <v>45</v>
      </c>
      <c r="G18" s="140"/>
    </row>
    <row r="19" spans="1:7" x14ac:dyDescent="0.25">
      <c r="A19" s="9" t="s">
        <v>7</v>
      </c>
      <c r="B19" s="59" t="s">
        <v>240</v>
      </c>
      <c r="C19" s="9" t="s">
        <v>153</v>
      </c>
      <c r="D19" s="9" t="s">
        <v>154</v>
      </c>
      <c r="E19" s="9">
        <v>6000</v>
      </c>
      <c r="F19" s="12" t="s">
        <v>39</v>
      </c>
      <c r="G19" s="140"/>
    </row>
    <row r="20" spans="1:7" ht="45" x14ac:dyDescent="0.25">
      <c r="A20" s="13" t="s">
        <v>86</v>
      </c>
      <c r="B20" s="20" t="s">
        <v>246</v>
      </c>
      <c r="C20" s="20" t="s">
        <v>87</v>
      </c>
      <c r="D20" s="21" t="s">
        <v>88</v>
      </c>
      <c r="E20" s="20">
        <v>14000</v>
      </c>
      <c r="F20" s="12" t="s">
        <v>89</v>
      </c>
      <c r="G20" s="140"/>
    </row>
    <row r="21" spans="1:7" ht="60" x14ac:dyDescent="0.25">
      <c r="A21" s="22" t="s">
        <v>90</v>
      </c>
      <c r="B21" s="9" t="s">
        <v>247</v>
      </c>
      <c r="C21" s="10" t="s">
        <v>91</v>
      </c>
      <c r="D21" s="12" t="s">
        <v>92</v>
      </c>
      <c r="E21" s="20">
        <v>14000</v>
      </c>
      <c r="F21" s="12" t="s">
        <v>39</v>
      </c>
      <c r="G21" s="140"/>
    </row>
    <row r="22" spans="1:7" ht="75" x14ac:dyDescent="0.25">
      <c r="A22" s="142" t="s">
        <v>49</v>
      </c>
      <c r="B22" s="61" t="s">
        <v>254</v>
      </c>
      <c r="C22" s="18" t="s">
        <v>113</v>
      </c>
      <c r="D22" s="18" t="s">
        <v>114</v>
      </c>
      <c r="E22" s="18">
        <v>1200</v>
      </c>
      <c r="F22" s="18" t="s">
        <v>45</v>
      </c>
      <c r="G22" s="140"/>
    </row>
    <row r="23" spans="1:7" ht="75" x14ac:dyDescent="0.25">
      <c r="A23" s="142"/>
      <c r="B23" s="61" t="s">
        <v>248</v>
      </c>
      <c r="C23" s="18" t="s">
        <v>111</v>
      </c>
      <c r="D23" s="18" t="s">
        <v>50</v>
      </c>
      <c r="E23" s="18">
        <v>10000</v>
      </c>
      <c r="F23" s="12" t="s">
        <v>39</v>
      </c>
      <c r="G23" s="140"/>
    </row>
    <row r="24" spans="1:7" ht="75" x14ac:dyDescent="0.25">
      <c r="A24" s="142"/>
      <c r="B24" s="61" t="s">
        <v>249</v>
      </c>
      <c r="C24" s="18" t="s">
        <v>111</v>
      </c>
      <c r="D24" s="18" t="s">
        <v>51</v>
      </c>
      <c r="E24" s="18">
        <v>10000</v>
      </c>
      <c r="F24" s="12" t="s">
        <v>52</v>
      </c>
      <c r="G24" s="140"/>
    </row>
    <row r="25" spans="1:7" ht="75" x14ac:dyDescent="0.25">
      <c r="A25" s="142"/>
      <c r="B25" s="61" t="s">
        <v>250</v>
      </c>
      <c r="C25" s="18" t="s">
        <v>112</v>
      </c>
      <c r="D25" s="18" t="s">
        <v>53</v>
      </c>
      <c r="E25" s="18">
        <v>18000</v>
      </c>
      <c r="F25" s="12" t="s">
        <v>52</v>
      </c>
      <c r="G25" s="140"/>
    </row>
    <row r="26" spans="1:7" ht="90" x14ac:dyDescent="0.25">
      <c r="A26" s="142"/>
      <c r="B26" s="61" t="s">
        <v>251</v>
      </c>
      <c r="C26" s="19" t="s">
        <v>116</v>
      </c>
      <c r="D26" s="12" t="s">
        <v>117</v>
      </c>
      <c r="E26" s="12">
        <v>1200</v>
      </c>
      <c r="F26" s="12" t="s">
        <v>45</v>
      </c>
      <c r="G26" s="140"/>
    </row>
    <row r="27" spans="1:7" ht="60" x14ac:dyDescent="0.25">
      <c r="A27" s="142"/>
      <c r="B27" s="61" t="s">
        <v>244</v>
      </c>
      <c r="C27" s="19" t="s">
        <v>118</v>
      </c>
      <c r="D27" s="12" t="s">
        <v>129</v>
      </c>
      <c r="E27" s="12">
        <v>2400</v>
      </c>
      <c r="F27" s="12" t="s">
        <v>45</v>
      </c>
      <c r="G27" s="140"/>
    </row>
    <row r="28" spans="1:7" ht="45" x14ac:dyDescent="0.25">
      <c r="A28" s="142"/>
      <c r="B28" s="18" t="s">
        <v>252</v>
      </c>
      <c r="C28" s="143" t="s">
        <v>85</v>
      </c>
      <c r="D28" s="12" t="s">
        <v>57</v>
      </c>
      <c r="E28" s="12">
        <v>10000</v>
      </c>
      <c r="F28" s="12" t="s">
        <v>39</v>
      </c>
      <c r="G28" s="140"/>
    </row>
    <row r="29" spans="1:7" ht="45" x14ac:dyDescent="0.25">
      <c r="A29" s="142"/>
      <c r="B29" s="18" t="s">
        <v>242</v>
      </c>
      <c r="C29" s="144"/>
      <c r="D29" s="12" t="s">
        <v>58</v>
      </c>
      <c r="E29" s="12">
        <v>10000</v>
      </c>
      <c r="F29" s="12" t="s">
        <v>120</v>
      </c>
      <c r="G29" s="140"/>
    </row>
    <row r="30" spans="1:7" ht="45" x14ac:dyDescent="0.25">
      <c r="A30" s="142"/>
      <c r="B30" s="18" t="s">
        <v>243</v>
      </c>
      <c r="C30" s="145"/>
      <c r="D30" s="12" t="s">
        <v>59</v>
      </c>
      <c r="E30" s="12">
        <v>18000</v>
      </c>
      <c r="F30" s="12" t="s">
        <v>94</v>
      </c>
      <c r="G30" s="140"/>
    </row>
    <row r="31" spans="1:7" ht="180" x14ac:dyDescent="0.25">
      <c r="A31" s="30"/>
      <c r="B31" s="9" t="s">
        <v>253</v>
      </c>
      <c r="C31" s="10" t="s">
        <v>130</v>
      </c>
      <c r="D31" s="12" t="s">
        <v>354</v>
      </c>
      <c r="E31" s="12">
        <v>10000</v>
      </c>
      <c r="F31" s="12" t="s">
        <v>62</v>
      </c>
      <c r="G31" s="140"/>
    </row>
    <row r="32" spans="1:7" ht="75" x14ac:dyDescent="0.25">
      <c r="A32" s="13"/>
      <c r="B32" s="35" t="s">
        <v>245</v>
      </c>
      <c r="C32" s="44" t="s">
        <v>139</v>
      </c>
      <c r="D32" s="44" t="s">
        <v>152</v>
      </c>
      <c r="E32" s="14" t="s">
        <v>173</v>
      </c>
      <c r="F32" s="44" t="s">
        <v>140</v>
      </c>
      <c r="G32" s="140"/>
    </row>
    <row r="33" spans="1:7" ht="45" x14ac:dyDescent="0.25">
      <c r="A33" s="146" t="s">
        <v>93</v>
      </c>
      <c r="B33" s="9" t="s">
        <v>255</v>
      </c>
      <c r="C33" s="9" t="s">
        <v>123</v>
      </c>
      <c r="D33" s="9" t="s">
        <v>126</v>
      </c>
      <c r="E33" s="9">
        <v>6000</v>
      </c>
      <c r="F33" s="9" t="s">
        <v>39</v>
      </c>
      <c r="G33" s="140"/>
    </row>
    <row r="34" spans="1:7" ht="60" x14ac:dyDescent="0.25">
      <c r="A34" s="147"/>
      <c r="B34" s="9" t="s">
        <v>256</v>
      </c>
      <c r="C34" s="9" t="s">
        <v>124</v>
      </c>
      <c r="D34" s="9" t="s">
        <v>121</v>
      </c>
      <c r="E34" s="9">
        <v>6000</v>
      </c>
      <c r="F34" s="9" t="s">
        <v>39</v>
      </c>
      <c r="G34" s="140"/>
    </row>
    <row r="35" spans="1:7" ht="45" x14ac:dyDescent="0.25">
      <c r="A35" s="147"/>
      <c r="B35" s="9" t="s">
        <v>257</v>
      </c>
      <c r="C35" s="9" t="s">
        <v>122</v>
      </c>
      <c r="D35" s="9" t="s">
        <v>125</v>
      </c>
      <c r="E35" s="9">
        <v>6000</v>
      </c>
      <c r="F35" s="9" t="s">
        <v>39</v>
      </c>
      <c r="G35" s="140"/>
    </row>
    <row r="36" spans="1:7" ht="75" x14ac:dyDescent="0.25">
      <c r="A36" s="147"/>
      <c r="B36" s="9" t="s">
        <v>258</v>
      </c>
      <c r="C36" s="23" t="s">
        <v>96</v>
      </c>
      <c r="D36" s="9" t="s">
        <v>97</v>
      </c>
      <c r="E36" s="9" t="s">
        <v>170</v>
      </c>
      <c r="F36" s="9" t="s">
        <v>39</v>
      </c>
      <c r="G36" s="140"/>
    </row>
    <row r="37" spans="1:7" ht="45" x14ac:dyDescent="0.25">
      <c r="A37" s="148"/>
      <c r="B37" s="9" t="s">
        <v>259</v>
      </c>
      <c r="C37" s="9" t="s">
        <v>168</v>
      </c>
      <c r="D37" s="9" t="s">
        <v>131</v>
      </c>
      <c r="E37" s="9" t="s">
        <v>171</v>
      </c>
      <c r="F37" s="9" t="s">
        <v>39</v>
      </c>
      <c r="G37" s="140"/>
    </row>
    <row r="38" spans="1:7" ht="45" x14ac:dyDescent="0.25">
      <c r="A38" s="146" t="s">
        <v>95</v>
      </c>
      <c r="B38" s="9" t="s">
        <v>260</v>
      </c>
      <c r="C38" s="9" t="s">
        <v>98</v>
      </c>
      <c r="D38" s="9" t="s">
        <v>99</v>
      </c>
      <c r="E38" s="9" t="s">
        <v>172</v>
      </c>
      <c r="F38" s="9" t="s">
        <v>39</v>
      </c>
      <c r="G38" s="140"/>
    </row>
    <row r="39" spans="1:7" ht="75" x14ac:dyDescent="0.25">
      <c r="A39" s="147"/>
      <c r="B39" s="9" t="s">
        <v>261</v>
      </c>
      <c r="C39" s="9" t="s">
        <v>100</v>
      </c>
      <c r="D39" s="9" t="s">
        <v>132</v>
      </c>
      <c r="E39" s="9" t="s">
        <v>132</v>
      </c>
      <c r="F39" s="9"/>
      <c r="G39" s="140"/>
    </row>
    <row r="40" spans="1:7" ht="75" x14ac:dyDescent="0.25">
      <c r="A40" s="147"/>
      <c r="B40" s="9" t="s">
        <v>263</v>
      </c>
      <c r="C40" s="25" t="s">
        <v>143</v>
      </c>
      <c r="D40" s="25" t="s">
        <v>102</v>
      </c>
      <c r="E40" s="25">
        <v>4000</v>
      </c>
      <c r="F40" s="9" t="s">
        <v>34</v>
      </c>
      <c r="G40" s="140"/>
    </row>
    <row r="41" spans="1:7" ht="75" x14ac:dyDescent="0.25">
      <c r="A41" s="148"/>
      <c r="B41" s="9" t="s">
        <v>262</v>
      </c>
      <c r="C41" s="11" t="s">
        <v>143</v>
      </c>
      <c r="D41" s="20" t="s">
        <v>138</v>
      </c>
      <c r="E41" s="20">
        <v>7000</v>
      </c>
      <c r="F41" s="9" t="s">
        <v>34</v>
      </c>
      <c r="G41" s="140"/>
    </row>
    <row r="42" spans="1:7" ht="75" x14ac:dyDescent="0.25">
      <c r="A42" s="24" t="s">
        <v>101</v>
      </c>
      <c r="B42" s="9" t="s">
        <v>264</v>
      </c>
      <c r="C42" s="11" t="s">
        <v>144</v>
      </c>
      <c r="D42" s="30" t="s">
        <v>102</v>
      </c>
      <c r="E42" s="9">
        <v>4000</v>
      </c>
      <c r="F42" s="9" t="s">
        <v>34</v>
      </c>
      <c r="G42" s="140"/>
    </row>
    <row r="43" spans="1:7" ht="75" x14ac:dyDescent="0.25">
      <c r="A43" s="25"/>
      <c r="B43" s="9" t="s">
        <v>265</v>
      </c>
      <c r="C43" s="11" t="s">
        <v>144</v>
      </c>
      <c r="D43" s="20" t="s">
        <v>138</v>
      </c>
      <c r="E43" s="20">
        <v>8000</v>
      </c>
      <c r="F43" s="9" t="s">
        <v>34</v>
      </c>
      <c r="G43" s="140"/>
    </row>
    <row r="44" spans="1:7" ht="75" x14ac:dyDescent="0.25">
      <c r="A44" s="25"/>
      <c r="B44" s="9" t="s">
        <v>266</v>
      </c>
      <c r="C44" s="11" t="s">
        <v>145</v>
      </c>
      <c r="D44" s="25" t="s">
        <v>102</v>
      </c>
      <c r="E44" s="9">
        <v>4000</v>
      </c>
      <c r="F44" s="9" t="s">
        <v>34</v>
      </c>
      <c r="G44" s="141"/>
    </row>
    <row r="45" spans="1:7" ht="105" x14ac:dyDescent="0.25">
      <c r="A45" s="30"/>
      <c r="B45" s="9" t="s">
        <v>267</v>
      </c>
      <c r="C45" s="11" t="s">
        <v>103</v>
      </c>
      <c r="D45" s="11" t="s">
        <v>104</v>
      </c>
      <c r="E45" s="9">
        <v>4000</v>
      </c>
      <c r="F45" s="9" t="s">
        <v>34</v>
      </c>
      <c r="G45" s="136" t="s">
        <v>11</v>
      </c>
    </row>
    <row r="46" spans="1:7" ht="90" x14ac:dyDescent="0.25">
      <c r="A46" s="25"/>
      <c r="B46" s="9">
        <v>18.600000000000001</v>
      </c>
      <c r="C46" s="20" t="s">
        <v>146</v>
      </c>
      <c r="D46" s="26" t="s">
        <v>105</v>
      </c>
      <c r="E46" s="9" t="s">
        <v>132</v>
      </c>
      <c r="F46" s="9" t="s">
        <v>39</v>
      </c>
      <c r="G46" s="137"/>
    </row>
    <row r="47" spans="1:7" ht="60" x14ac:dyDescent="0.25">
      <c r="A47" s="25"/>
      <c r="B47" s="27" t="s">
        <v>268</v>
      </c>
      <c r="C47" s="9" t="s">
        <v>106</v>
      </c>
      <c r="D47" s="9" t="s">
        <v>107</v>
      </c>
      <c r="E47" s="9" t="s">
        <v>132</v>
      </c>
      <c r="F47" s="9" t="s">
        <v>55</v>
      </c>
      <c r="G47" s="137"/>
    </row>
    <row r="48" spans="1:7" ht="45" x14ac:dyDescent="0.25">
      <c r="A48" s="22"/>
      <c r="B48" s="43" t="s">
        <v>270</v>
      </c>
      <c r="C48" s="30" t="s">
        <v>108</v>
      </c>
      <c r="D48" s="30" t="s">
        <v>109</v>
      </c>
      <c r="E48" s="30" t="s">
        <v>132</v>
      </c>
      <c r="F48" s="30" t="s">
        <v>94</v>
      </c>
      <c r="G48" s="137"/>
    </row>
    <row r="49" spans="1:7" x14ac:dyDescent="0.25">
      <c r="G49" s="137"/>
    </row>
    <row r="50" spans="1:7" x14ac:dyDescent="0.25">
      <c r="A50" s="31"/>
      <c r="G50" s="137"/>
    </row>
    <row r="51" spans="1:7" ht="18.75" x14ac:dyDescent="0.3">
      <c r="A51" s="35"/>
      <c r="C51" s="129" t="s">
        <v>155</v>
      </c>
      <c r="D51" s="129"/>
      <c r="E51" s="129"/>
      <c r="F51" s="45"/>
      <c r="G51" s="137"/>
    </row>
    <row r="52" spans="1:7" ht="15.75" x14ac:dyDescent="0.25">
      <c r="C52" s="45" t="s">
        <v>269</v>
      </c>
      <c r="D52" s="47" t="s">
        <v>156</v>
      </c>
      <c r="E52" s="46">
        <v>6000</v>
      </c>
      <c r="F52" s="45" t="s">
        <v>157</v>
      </c>
      <c r="G52" s="137"/>
    </row>
    <row r="53" spans="1:7" ht="31.5" x14ac:dyDescent="0.25">
      <c r="C53" s="45" t="s">
        <v>271</v>
      </c>
      <c r="D53" s="47" t="s">
        <v>158</v>
      </c>
      <c r="E53" s="46">
        <v>8000</v>
      </c>
      <c r="F53" s="45" t="s">
        <v>157</v>
      </c>
      <c r="G53" s="137"/>
    </row>
    <row r="54" spans="1:7" ht="31.5" x14ac:dyDescent="0.25">
      <c r="C54" s="45" t="s">
        <v>272</v>
      </c>
      <c r="D54" s="47" t="s">
        <v>159</v>
      </c>
      <c r="E54" s="46">
        <v>12000</v>
      </c>
      <c r="F54" s="45" t="s">
        <v>157</v>
      </c>
      <c r="G54" s="137"/>
    </row>
    <row r="55" spans="1:7" ht="15.75" x14ac:dyDescent="0.25">
      <c r="C55" s="45" t="s">
        <v>273</v>
      </c>
      <c r="D55" s="47" t="s">
        <v>160</v>
      </c>
      <c r="E55" s="46">
        <v>8000</v>
      </c>
      <c r="F55" s="45" t="s">
        <v>157</v>
      </c>
      <c r="G55" s="137"/>
    </row>
    <row r="56" spans="1:7" ht="15.75" x14ac:dyDescent="0.25">
      <c r="C56" s="45" t="s">
        <v>274</v>
      </c>
      <c r="D56" s="47" t="s">
        <v>161</v>
      </c>
      <c r="E56" s="46">
        <v>8000</v>
      </c>
      <c r="F56" s="45" t="s">
        <v>157</v>
      </c>
      <c r="G56" s="35" t="s">
        <v>11</v>
      </c>
    </row>
    <row r="57" spans="1:7" ht="15.75" x14ac:dyDescent="0.25">
      <c r="C57" s="45" t="s">
        <v>275</v>
      </c>
      <c r="D57" s="47" t="s">
        <v>162</v>
      </c>
      <c r="E57" s="46">
        <v>8000</v>
      </c>
      <c r="F57" s="45" t="s">
        <v>157</v>
      </c>
    </row>
    <row r="58" spans="1:7" ht="31.5" x14ac:dyDescent="0.25">
      <c r="C58" s="45" t="s">
        <v>276</v>
      </c>
      <c r="D58" s="47" t="s">
        <v>163</v>
      </c>
      <c r="E58" s="46">
        <v>8000</v>
      </c>
      <c r="F58" s="45" t="s">
        <v>157</v>
      </c>
    </row>
    <row r="59" spans="1:7" ht="63" x14ac:dyDescent="0.25">
      <c r="C59" s="45" t="s">
        <v>277</v>
      </c>
      <c r="D59" s="47" t="s">
        <v>164</v>
      </c>
      <c r="E59" s="46">
        <v>10000</v>
      </c>
      <c r="F59" s="45" t="s">
        <v>157</v>
      </c>
    </row>
    <row r="60" spans="1:7" ht="47.25" x14ac:dyDescent="0.25">
      <c r="C60" s="45" t="s">
        <v>278</v>
      </c>
      <c r="D60" s="47" t="s">
        <v>165</v>
      </c>
      <c r="E60" s="46" t="s">
        <v>166</v>
      </c>
      <c r="F60" s="45" t="s">
        <v>167</v>
      </c>
    </row>
    <row r="61" spans="1:7" ht="31.5" x14ac:dyDescent="0.25">
      <c r="A61" s="53" t="s">
        <v>174</v>
      </c>
      <c r="B61" s="52"/>
      <c r="C61" s="62" t="s">
        <v>279</v>
      </c>
      <c r="D61" s="51" t="s">
        <v>241</v>
      </c>
      <c r="E61" s="50">
        <v>7000</v>
      </c>
      <c r="F61" s="53">
        <v>1</v>
      </c>
    </row>
    <row r="62" spans="1:7" ht="31.5" x14ac:dyDescent="0.25">
      <c r="A62" s="57" t="s">
        <v>175</v>
      </c>
      <c r="C62" s="62" t="s">
        <v>280</v>
      </c>
      <c r="D62" s="51" t="s">
        <v>176</v>
      </c>
      <c r="E62" s="56">
        <v>24000</v>
      </c>
      <c r="F62" s="55" t="s">
        <v>132</v>
      </c>
    </row>
    <row r="63" spans="1:7" ht="15.75" x14ac:dyDescent="0.25">
      <c r="A63" t="s">
        <v>320</v>
      </c>
      <c r="C63" s="64" t="s">
        <v>322</v>
      </c>
      <c r="D63" s="51" t="s">
        <v>321</v>
      </c>
      <c r="E63" s="50">
        <v>14000</v>
      </c>
      <c r="F63" s="55" t="s">
        <v>132</v>
      </c>
    </row>
    <row r="64" spans="1:7" s="65" customFormat="1" ht="15.75" x14ac:dyDescent="0.25">
      <c r="A64" s="128" t="s">
        <v>155</v>
      </c>
      <c r="C64" s="70" t="s">
        <v>372</v>
      </c>
      <c r="D64" s="71" t="s">
        <v>374</v>
      </c>
      <c r="E64" s="72">
        <v>50000</v>
      </c>
      <c r="F64" s="73" t="s">
        <v>373</v>
      </c>
    </row>
    <row r="65" spans="1:6" s="65" customFormat="1" x14ac:dyDescent="0.25">
      <c r="A65" s="128"/>
      <c r="C65" s="70" t="s">
        <v>375</v>
      </c>
      <c r="D65" s="65" t="s">
        <v>376</v>
      </c>
      <c r="E65" s="74">
        <v>12000</v>
      </c>
      <c r="F65" s="70" t="s">
        <v>377</v>
      </c>
    </row>
    <row r="66" spans="1:6" x14ac:dyDescent="0.25">
      <c r="A66" t="s">
        <v>220</v>
      </c>
    </row>
  </sheetData>
  <mergeCells count="14">
    <mergeCell ref="A64:A65"/>
    <mergeCell ref="A1:G2"/>
    <mergeCell ref="C51:E51"/>
    <mergeCell ref="A3:G3"/>
    <mergeCell ref="A5:A18"/>
    <mergeCell ref="G5:G12"/>
    <mergeCell ref="G13:G15"/>
    <mergeCell ref="A22:A30"/>
    <mergeCell ref="C28:C30"/>
    <mergeCell ref="A33:A37"/>
    <mergeCell ref="A38:A41"/>
    <mergeCell ref="F5:F12"/>
    <mergeCell ref="G16:G44"/>
    <mergeCell ref="G45:G55"/>
  </mergeCells>
  <pageMargins left="0.7" right="0.7" top="0.75" bottom="0.75" header="0.3" footer="0.3"/>
  <pageSetup paperSize="9" orientation="portrait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Судебно-претензионная работа</vt:lpstr>
      <vt:lpstr>Гонорар успеха</vt:lpstr>
      <vt:lpstr>Регистрационные действия</vt:lpstr>
      <vt:lpstr>Почасовое и абонентское сопр.</vt:lpstr>
      <vt:lpstr>Инфо - юрлица</vt:lpstr>
      <vt:lpstr>Инфо - физлица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2022-01-15T17:45:36Z</dcterms:modified>
</cp:coreProperties>
</file>